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RO Water Programs\BOR Klamath\FY20 RFP\"/>
    </mc:Choice>
  </mc:AlternateContent>
  <bookViews>
    <workbookView xWindow="0" yWindow="0" windowWidth="25200" windowHeight="11850"/>
  </bookViews>
  <sheets>
    <sheet name="Instructions" sheetId="3" r:id="rId1"/>
    <sheet name="Budget Template" sheetId="2" r:id="rId2"/>
    <sheet name="Budget_Example" sheetId="1"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2" i="2" l="1"/>
  <c r="G62" i="2"/>
  <c r="E37" i="2"/>
  <c r="G37" i="2"/>
  <c r="E14" i="2"/>
  <c r="G14" i="2" s="1"/>
  <c r="G14" i="1"/>
  <c r="G20" i="2"/>
  <c r="G36" i="1"/>
  <c r="E13" i="2"/>
  <c r="G30" i="2"/>
  <c r="H83" i="2"/>
  <c r="E92" i="2"/>
  <c r="G31" i="2" l="1"/>
  <c r="E93" i="2"/>
  <c r="E31" i="2"/>
  <c r="G88" i="2"/>
  <c r="F88" i="2"/>
  <c r="H87" i="2"/>
  <c r="H86" i="2"/>
  <c r="H85" i="2"/>
  <c r="H84" i="2"/>
  <c r="W79" i="2"/>
  <c r="V79" i="2"/>
  <c r="U79" i="2"/>
  <c r="T79" i="2"/>
  <c r="S79" i="2"/>
  <c r="R79" i="2"/>
  <c r="Q79" i="2"/>
  <c r="P79" i="2"/>
  <c r="O79" i="2"/>
  <c r="N79" i="2"/>
  <c r="M79" i="2"/>
  <c r="L79" i="2"/>
  <c r="K79" i="2"/>
  <c r="J79" i="2"/>
  <c r="I79" i="2"/>
  <c r="F79" i="2"/>
  <c r="E78" i="2"/>
  <c r="G78" i="2" s="1"/>
  <c r="D78" i="2"/>
  <c r="E77" i="2"/>
  <c r="G77" i="2" s="1"/>
  <c r="D77" i="2"/>
  <c r="E76" i="2"/>
  <c r="G76" i="2" s="1"/>
  <c r="D76" i="2"/>
  <c r="E75" i="2"/>
  <c r="G75" i="2" s="1"/>
  <c r="D75" i="2"/>
  <c r="E74" i="2"/>
  <c r="G74" i="2" s="1"/>
  <c r="D74" i="2"/>
  <c r="E73" i="2"/>
  <c r="G73" i="2" s="1"/>
  <c r="D73" i="2"/>
  <c r="E72" i="2"/>
  <c r="G72" i="2" s="1"/>
  <c r="D72" i="2"/>
  <c r="E71" i="2"/>
  <c r="G71" i="2" s="1"/>
  <c r="D71" i="2"/>
  <c r="E70" i="2"/>
  <c r="G70" i="2" s="1"/>
  <c r="D70" i="2"/>
  <c r="E69" i="2"/>
  <c r="G69" i="2" s="1"/>
  <c r="D69" i="2"/>
  <c r="E68" i="2"/>
  <c r="G68" i="2" s="1"/>
  <c r="D68" i="2"/>
  <c r="E67" i="2"/>
  <c r="G67" i="2" s="1"/>
  <c r="D67" i="2"/>
  <c r="E66" i="2"/>
  <c r="G66" i="2" s="1"/>
  <c r="D66" i="2"/>
  <c r="E65" i="2"/>
  <c r="G65" i="2" s="1"/>
  <c r="D65" i="2"/>
  <c r="E64" i="2"/>
  <c r="G64" i="2" s="1"/>
  <c r="D64" i="2"/>
  <c r="E63" i="2"/>
  <c r="G63" i="2" s="1"/>
  <c r="D63" i="2"/>
  <c r="E61" i="2"/>
  <c r="G61" i="2" s="1"/>
  <c r="D61" i="2"/>
  <c r="W54" i="2"/>
  <c r="V54" i="2"/>
  <c r="U54" i="2"/>
  <c r="T54" i="2"/>
  <c r="S54" i="2"/>
  <c r="R54" i="2"/>
  <c r="Q54" i="2"/>
  <c r="P54" i="2"/>
  <c r="O54" i="2"/>
  <c r="N54" i="2"/>
  <c r="M54" i="2"/>
  <c r="L54" i="2"/>
  <c r="K54" i="2"/>
  <c r="J54" i="2"/>
  <c r="I54" i="2"/>
  <c r="F54" i="2"/>
  <c r="E53" i="2"/>
  <c r="G53" i="2" s="1"/>
  <c r="D53" i="2"/>
  <c r="E52" i="2"/>
  <c r="G52" i="2" s="1"/>
  <c r="D52" i="2"/>
  <c r="E51" i="2"/>
  <c r="G51" i="2" s="1"/>
  <c r="D51" i="2"/>
  <c r="E50" i="2"/>
  <c r="G50" i="2" s="1"/>
  <c r="D50" i="2"/>
  <c r="E49" i="2"/>
  <c r="G49" i="2" s="1"/>
  <c r="D49" i="2"/>
  <c r="E48" i="2"/>
  <c r="G48" i="2" s="1"/>
  <c r="D48" i="2"/>
  <c r="E47" i="2"/>
  <c r="G47" i="2" s="1"/>
  <c r="D47" i="2"/>
  <c r="E46" i="2"/>
  <c r="G46" i="2" s="1"/>
  <c r="D46" i="2"/>
  <c r="E45" i="2"/>
  <c r="G45" i="2" s="1"/>
  <c r="D45" i="2"/>
  <c r="E44" i="2"/>
  <c r="G44" i="2" s="1"/>
  <c r="D44" i="2"/>
  <c r="E43" i="2"/>
  <c r="G43" i="2" s="1"/>
  <c r="D43" i="2"/>
  <c r="E42" i="2"/>
  <c r="G42" i="2" s="1"/>
  <c r="D42" i="2"/>
  <c r="E41" i="2"/>
  <c r="G41" i="2" s="1"/>
  <c r="D41" i="2"/>
  <c r="E40" i="2"/>
  <c r="G40" i="2" s="1"/>
  <c r="D40" i="2"/>
  <c r="E39" i="2"/>
  <c r="G39" i="2" s="1"/>
  <c r="D39" i="2"/>
  <c r="E38" i="2"/>
  <c r="G38" i="2" s="1"/>
  <c r="D38" i="2"/>
  <c r="E36" i="2"/>
  <c r="D36" i="2"/>
  <c r="W31" i="2"/>
  <c r="V31" i="2"/>
  <c r="U31" i="2"/>
  <c r="T31" i="2"/>
  <c r="S31" i="2"/>
  <c r="R31" i="2"/>
  <c r="Q31" i="2"/>
  <c r="P31" i="2"/>
  <c r="O31" i="2"/>
  <c r="N31" i="2"/>
  <c r="M31" i="2"/>
  <c r="L31" i="2"/>
  <c r="K31" i="2"/>
  <c r="J31" i="2"/>
  <c r="I31" i="2"/>
  <c r="F31" i="2"/>
  <c r="W12" i="2"/>
  <c r="V12" i="2"/>
  <c r="U12" i="2"/>
  <c r="T12" i="2"/>
  <c r="S12" i="2"/>
  <c r="R12" i="2"/>
  <c r="Q12" i="2"/>
  <c r="P12" i="2"/>
  <c r="O12" i="2"/>
  <c r="N12" i="2"/>
  <c r="M12" i="2"/>
  <c r="L12" i="2"/>
  <c r="K12" i="2"/>
  <c r="J12" i="2"/>
  <c r="I12" i="2"/>
  <c r="G90" i="1"/>
  <c r="F90" i="1"/>
  <c r="H89" i="1"/>
  <c r="H88" i="1"/>
  <c r="H87" i="1"/>
  <c r="H86" i="1"/>
  <c r="H85" i="1"/>
  <c r="F81" i="1"/>
  <c r="W78" i="1"/>
  <c r="V78" i="1"/>
  <c r="U78" i="1"/>
  <c r="T78" i="1"/>
  <c r="S78" i="1"/>
  <c r="R78" i="1"/>
  <c r="Q78" i="1"/>
  <c r="P78" i="1"/>
  <c r="O78" i="1"/>
  <c r="N78" i="1"/>
  <c r="M78" i="1"/>
  <c r="L78" i="1"/>
  <c r="K78" i="1"/>
  <c r="J78" i="1"/>
  <c r="I78" i="1"/>
  <c r="F78" i="1"/>
  <c r="E77" i="1"/>
  <c r="G77" i="1" s="1"/>
  <c r="D77" i="1"/>
  <c r="E76" i="1"/>
  <c r="G76" i="1" s="1"/>
  <c r="D76" i="1"/>
  <c r="E75" i="1"/>
  <c r="G75" i="1" s="1"/>
  <c r="D75" i="1"/>
  <c r="E74" i="1"/>
  <c r="G74" i="1" s="1"/>
  <c r="D74" i="1"/>
  <c r="E73" i="1"/>
  <c r="G73" i="1" s="1"/>
  <c r="D73" i="1"/>
  <c r="E72" i="1"/>
  <c r="G72" i="1" s="1"/>
  <c r="D72" i="1"/>
  <c r="G71" i="1"/>
  <c r="E71" i="1"/>
  <c r="D71" i="1"/>
  <c r="E70" i="1"/>
  <c r="G70" i="1" s="1"/>
  <c r="D70" i="1"/>
  <c r="E69" i="1"/>
  <c r="G69" i="1" s="1"/>
  <c r="D69" i="1"/>
  <c r="E68" i="1"/>
  <c r="G68" i="1" s="1"/>
  <c r="D68" i="1"/>
  <c r="E67" i="1"/>
  <c r="G67" i="1" s="1"/>
  <c r="D67" i="1"/>
  <c r="E66" i="1"/>
  <c r="G66" i="1" s="1"/>
  <c r="D66" i="1"/>
  <c r="E65" i="1"/>
  <c r="G65" i="1" s="1"/>
  <c r="D65" i="1"/>
  <c r="E64" i="1"/>
  <c r="G64" i="1" s="1"/>
  <c r="D64" i="1"/>
  <c r="E63" i="1"/>
  <c r="G63" i="1" s="1"/>
  <c r="D63" i="1"/>
  <c r="E62" i="1"/>
  <c r="G62" i="1" s="1"/>
  <c r="D62" i="1"/>
  <c r="E61" i="1"/>
  <c r="D61" i="1"/>
  <c r="W54" i="1"/>
  <c r="V54" i="1"/>
  <c r="U54" i="1"/>
  <c r="T54" i="1"/>
  <c r="S54" i="1"/>
  <c r="R54" i="1"/>
  <c r="Q54" i="1"/>
  <c r="P54" i="1"/>
  <c r="O54" i="1"/>
  <c r="N54" i="1"/>
  <c r="M54" i="1"/>
  <c r="L54" i="1"/>
  <c r="K54" i="1"/>
  <c r="J54" i="1"/>
  <c r="I54" i="1"/>
  <c r="F54" i="1"/>
  <c r="E53" i="1"/>
  <c r="G53" i="1" s="1"/>
  <c r="D53" i="1"/>
  <c r="E52" i="1"/>
  <c r="G52" i="1" s="1"/>
  <c r="D52" i="1"/>
  <c r="E51" i="1"/>
  <c r="G51" i="1" s="1"/>
  <c r="D51" i="1"/>
  <c r="E50" i="1"/>
  <c r="G50" i="1" s="1"/>
  <c r="D50" i="1"/>
  <c r="E49" i="1"/>
  <c r="G49" i="1" s="1"/>
  <c r="D49" i="1"/>
  <c r="E48" i="1"/>
  <c r="G48" i="1" s="1"/>
  <c r="D48" i="1"/>
  <c r="E47" i="1"/>
  <c r="G47" i="1" s="1"/>
  <c r="D47" i="1"/>
  <c r="E46" i="1"/>
  <c r="G46" i="1" s="1"/>
  <c r="D46" i="1"/>
  <c r="E45" i="1"/>
  <c r="G45" i="1" s="1"/>
  <c r="D45" i="1"/>
  <c r="E44" i="1"/>
  <c r="G44" i="1" s="1"/>
  <c r="D44" i="1"/>
  <c r="E43" i="1"/>
  <c r="G43" i="1" s="1"/>
  <c r="D43" i="1"/>
  <c r="E42" i="1"/>
  <c r="G42" i="1" s="1"/>
  <c r="D42" i="1"/>
  <c r="E41" i="1"/>
  <c r="G41" i="1" s="1"/>
  <c r="D41" i="1"/>
  <c r="E40" i="1"/>
  <c r="G40" i="1" s="1"/>
  <c r="D40" i="1"/>
  <c r="E39" i="1"/>
  <c r="G39" i="1" s="1"/>
  <c r="D39" i="1"/>
  <c r="E38" i="1"/>
  <c r="G38" i="1" s="1"/>
  <c r="D38" i="1"/>
  <c r="E36" i="1"/>
  <c r="D36" i="1"/>
  <c r="W31" i="1"/>
  <c r="V31" i="1"/>
  <c r="U31" i="1"/>
  <c r="T31" i="1"/>
  <c r="S31" i="1"/>
  <c r="R31" i="1"/>
  <c r="Q31" i="1"/>
  <c r="P31" i="1"/>
  <c r="O31" i="1"/>
  <c r="N31" i="1"/>
  <c r="M31" i="1"/>
  <c r="L31" i="1"/>
  <c r="K31" i="1"/>
  <c r="J31" i="1"/>
  <c r="I31" i="1"/>
  <c r="F31" i="1"/>
  <c r="W12" i="1"/>
  <c r="V12" i="1"/>
  <c r="U12" i="1"/>
  <c r="T12" i="1"/>
  <c r="S12" i="1"/>
  <c r="R12" i="1"/>
  <c r="Q12" i="1"/>
  <c r="P12" i="1"/>
  <c r="O12" i="1"/>
  <c r="N12" i="1"/>
  <c r="M12" i="1"/>
  <c r="L12" i="1"/>
  <c r="K12" i="1"/>
  <c r="J12" i="1"/>
  <c r="I12" i="1"/>
  <c r="E94" i="2" l="1"/>
  <c r="E18" i="2"/>
  <c r="G18" i="2" s="1"/>
  <c r="H88" i="2"/>
  <c r="E26" i="1"/>
  <c r="G26" i="1" s="1"/>
  <c r="H90" i="1"/>
  <c r="E16" i="1"/>
  <c r="G16" i="1" s="1"/>
  <c r="E25" i="1"/>
  <c r="G25" i="1" s="1"/>
  <c r="E24" i="1"/>
  <c r="G24" i="1" s="1"/>
  <c r="E29" i="2"/>
  <c r="G29" i="2" s="1"/>
  <c r="E28" i="2"/>
  <c r="G28" i="2" s="1"/>
  <c r="F80" i="1"/>
  <c r="E99" i="1" s="1"/>
  <c r="E54" i="2"/>
  <c r="G54" i="1"/>
  <c r="E20" i="1"/>
  <c r="G20" i="1" s="1"/>
  <c r="E30" i="2"/>
  <c r="E22" i="1"/>
  <c r="G22" i="1" s="1"/>
  <c r="E23" i="2"/>
  <c r="G23" i="2" s="1"/>
  <c r="E13" i="1"/>
  <c r="E16" i="2"/>
  <c r="G16" i="2" s="1"/>
  <c r="E24" i="2"/>
  <c r="G24" i="2" s="1"/>
  <c r="E30" i="1"/>
  <c r="G30" i="1" s="1"/>
  <c r="E18" i="1"/>
  <c r="G18" i="1" s="1"/>
  <c r="E15" i="1"/>
  <c r="G15" i="1" s="1"/>
  <c r="E23" i="1"/>
  <c r="G23" i="1" s="1"/>
  <c r="E17" i="2"/>
  <c r="G17" i="2" s="1"/>
  <c r="E22" i="2"/>
  <c r="G22" i="2" s="1"/>
  <c r="E28" i="1"/>
  <c r="G28" i="1" s="1"/>
  <c r="E19" i="1"/>
  <c r="G19" i="1" s="1"/>
  <c r="E29" i="1"/>
  <c r="G29" i="1" s="1"/>
  <c r="E25" i="2"/>
  <c r="G25" i="2" s="1"/>
  <c r="E27" i="1"/>
  <c r="G27" i="1" s="1"/>
  <c r="E54" i="1"/>
  <c r="E26" i="2"/>
  <c r="G26" i="2" s="1"/>
  <c r="E19" i="2"/>
  <c r="G19" i="2" s="1"/>
  <c r="E27" i="2"/>
  <c r="G27" i="2" s="1"/>
  <c r="G36" i="2"/>
  <c r="G54" i="2" s="1"/>
  <c r="E20" i="2"/>
  <c r="E17" i="1"/>
  <c r="G17" i="1" s="1"/>
  <c r="E21" i="1"/>
  <c r="G21" i="1" s="1"/>
  <c r="E15" i="2"/>
  <c r="G15" i="2" s="1"/>
  <c r="E21" i="2"/>
  <c r="G21" i="2" s="1"/>
  <c r="G61" i="1"/>
  <c r="E78" i="1"/>
  <c r="G79" i="2"/>
  <c r="E95" i="2" s="1"/>
  <c r="E79" i="2"/>
  <c r="E31" i="1" l="1"/>
  <c r="E80" i="1" s="1"/>
  <c r="G13" i="1"/>
  <c r="G31" i="1" s="1"/>
  <c r="G13" i="2"/>
  <c r="E81" i="1"/>
  <c r="G81" i="1"/>
  <c r="G78" i="1"/>
  <c r="G80" i="1" l="1"/>
  <c r="E100" i="1" s="1"/>
  <c r="F92" i="1" l="1"/>
  <c r="F93" i="1" s="1"/>
  <c r="E98" i="1" l="1"/>
</calcChain>
</file>

<file path=xl/comments1.xml><?xml version="1.0" encoding="utf-8"?>
<comments xmlns="http://schemas.openxmlformats.org/spreadsheetml/2006/main">
  <authors>
    <author>tc={7AAA956C-0FDB-41CC-BF51-933EB01CD8EC}</author>
  </authors>
  <commentList>
    <comment ref="B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Please update these instructions to NOT include requirement for applican't to get a profgessional consultant NEPA estiamte. I got this waived for this year's grant slate.</t>
        </r>
      </text>
    </comment>
  </commentList>
</comments>
</file>

<file path=xl/comments2.xml><?xml version="1.0" encoding="utf-8"?>
<comments xmlns="http://schemas.openxmlformats.org/spreadsheetml/2006/main">
  <authors>
    <author>tc={2C469066-F057-45FD-83B5-66AE5D75FEF1}</author>
  </authors>
  <commentList>
    <comment ref="I1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you can delete this language as I worked with my management and got this waived for this year.</t>
        </r>
      </text>
    </comment>
  </commentList>
</comments>
</file>

<file path=xl/sharedStrings.xml><?xml version="1.0" encoding="utf-8"?>
<sst xmlns="http://schemas.openxmlformats.org/spreadsheetml/2006/main" count="210" uniqueCount="114">
  <si>
    <t>Project Name</t>
  </si>
  <si>
    <t>A Number One Coho Habitat</t>
  </si>
  <si>
    <t>Applicant</t>
  </si>
  <si>
    <t>The Best Team</t>
  </si>
  <si>
    <t>Date</t>
  </si>
  <si>
    <t>Today</t>
  </si>
  <si>
    <t>A. Personnel Services</t>
  </si>
  <si>
    <t>Staff</t>
  </si>
  <si>
    <t>Joe</t>
  </si>
  <si>
    <t>Robert</t>
  </si>
  <si>
    <t>Admin</t>
  </si>
  <si>
    <t>Jane</t>
  </si>
  <si>
    <t>Hourly Rate</t>
  </si>
  <si>
    <t>Fringe (%)</t>
  </si>
  <si>
    <t>Task Name</t>
  </si>
  <si>
    <t>Total</t>
  </si>
  <si>
    <t>Match</t>
  </si>
  <si>
    <t>Total NFWF Request</t>
  </si>
  <si>
    <t>Fully Loaded Rate</t>
  </si>
  <si>
    <t>CEQA Document</t>
  </si>
  <si>
    <t>Permitting (404, 401, 1600, ESA, FEMA. Local)</t>
  </si>
  <si>
    <t>Design</t>
  </si>
  <si>
    <t>Engineering</t>
  </si>
  <si>
    <t>Stakeholder Outreach</t>
  </si>
  <si>
    <t>Construction</t>
  </si>
  <si>
    <t>Implementation</t>
  </si>
  <si>
    <t>Monitoring/Evaluation</t>
  </si>
  <si>
    <t>Reporting</t>
  </si>
  <si>
    <t>Project Management/Administration</t>
  </si>
  <si>
    <t>Blank</t>
  </si>
  <si>
    <t>B. Operating Expenses: Subcontractors</t>
  </si>
  <si>
    <t>Contractor</t>
  </si>
  <si>
    <t>Bob's Dozer</t>
  </si>
  <si>
    <t>Spot's Water Trucks</t>
  </si>
  <si>
    <t>Bill's Log Supply</t>
  </si>
  <si>
    <t>Ed's Environmental</t>
  </si>
  <si>
    <t>Suzy's Engineering</t>
  </si>
  <si>
    <t>Unit Cost</t>
  </si>
  <si>
    <t>C. Operating Expenses: Other</t>
  </si>
  <si>
    <t>Item</t>
  </si>
  <si>
    <t>Mileage</t>
  </si>
  <si>
    <t xml:space="preserve">Straw </t>
  </si>
  <si>
    <t>Rocks</t>
  </si>
  <si>
    <t>Logs</t>
  </si>
  <si>
    <t>Excavator</t>
  </si>
  <si>
    <t>Units</t>
  </si>
  <si>
    <t>each</t>
  </si>
  <si>
    <t>hour</t>
  </si>
  <si>
    <t>Subtotal</t>
  </si>
  <si>
    <t>NEPA ONLY Subtotal</t>
  </si>
  <si>
    <t>D. Admin Overhead</t>
  </si>
  <si>
    <t>Fee Type</t>
  </si>
  <si>
    <t>Modified Total Direct Cost</t>
  </si>
  <si>
    <t>Rate (%)</t>
  </si>
  <si>
    <t>Admin Fee</t>
  </si>
  <si>
    <t>Insurance</t>
  </si>
  <si>
    <t>Insert</t>
  </si>
  <si>
    <t>NEPA Percent of Total NFWF Request</t>
  </si>
  <si>
    <t>Note: NEPA ONLY subtotal divided by Total NFWF Request Subtotal</t>
  </si>
  <si>
    <t>NEPA ONLY Match</t>
  </si>
  <si>
    <t>Note: NEPA Percent of Admin/Overhead Match total</t>
  </si>
  <si>
    <t>Grand Totals</t>
  </si>
  <si>
    <t>With NEPA</t>
  </si>
  <si>
    <t>NEPA Costs</t>
  </si>
  <si>
    <t xml:space="preserve">Note: NEPA Costs is the NEPA ONLY subtotal plus the Admin/Overhead Rate applied to the NEPA ONLY subtotal, Minus the NEPA ONLY Match </t>
  </si>
  <si>
    <t>Matching Funds</t>
  </si>
  <si>
    <t>Overview</t>
  </si>
  <si>
    <t>Budget Template</t>
  </si>
  <si>
    <t>Formatting</t>
  </si>
  <si>
    <t xml:space="preserve">Feel free to hide columns or rows that are not used, but do not copy across hidden columns or rows because data will be placed in those hidden cells. </t>
  </si>
  <si>
    <t>Only enter data in cells that are green colored</t>
  </si>
  <si>
    <t>Budget Worksheet Instruction</t>
  </si>
  <si>
    <t>In Cell D1 enter the project name</t>
  </si>
  <si>
    <t>In Cell D2 enter the Applicants Name</t>
  </si>
  <si>
    <t>In Cell D3 enter the date the budget was prepared</t>
  </si>
  <si>
    <t>Block A: Personnel Services</t>
  </si>
  <si>
    <t>Info</t>
  </si>
  <si>
    <t xml:space="preserve">Fees should be broken down on a task-by-task basis according to the amount of time spent on the project. Employees/staff of your organization assigned to work on this project should be itemized in this section. Non-employees, consultants, or contractors working on this project should be listed under Block B: Subcontractors instead.
</t>
  </si>
  <si>
    <t xml:space="preserve">Enter staff (names or titles) for those who would be working on the project starting in Row 9, Column I and proceed to the right until all project staff are accounted for. </t>
  </si>
  <si>
    <t>Enter the fringe rate (as a percentage) for staff in Row 11, Column I and proceed to the right until all project staff are accounted for. The spreadsheet then calculates fully loaded labor rates that are used in the budget calculations. If your organization already uses fully loaded labor rates, enter a fringe rate of zero.</t>
  </si>
  <si>
    <t xml:space="preserve">Enter the raw rate corresponding to staff into Row 10, Column I and proceed to the right until all project staff are accounted for. </t>
  </si>
  <si>
    <t xml:space="preserve">Enter project hours for each staff in the columns below their name as associated with the tasks in Rows 13-29 as appropriate. </t>
  </si>
  <si>
    <t>Enter the matching funds (in dollars) for each task applicable to the staff labor in Column F, rows 13-29.</t>
  </si>
  <si>
    <t>Block B: Subcontractors</t>
  </si>
  <si>
    <t>In Column I, Row 33, enter the name for the contractor's company.</t>
  </si>
  <si>
    <t xml:space="preserve">In Column I, Row 34, enter the unit rate for the service that the contractor will be providing. </t>
  </si>
  <si>
    <t xml:space="preserve">Enter the number of units by task in Rows 35-51. </t>
  </si>
  <si>
    <t>Repeat these steps for the other contractors working on your project.</t>
  </si>
  <si>
    <t>Enter the matching funds (in dollars) for each task applicable to the subcontractors in Column F, rows 35-51</t>
  </si>
  <si>
    <t>Block C: Operating Costs, Other</t>
  </si>
  <si>
    <t xml:space="preserve">Info </t>
  </si>
  <si>
    <t xml:space="preserve">This category covers equipment and materials and supplies: 
- Equipment is defined as items with a useful life of more than 1 year, a per-unit cost of $5,000 or more, and that are necessary to complete the project. These items must be identified; however capital equipment expenditures are highly discouraged and will be thouroughly reviewed for potential alternatives during the competitive review process. Rental of such items should be considered instead and would be included in this block. 
- Materials and supplies are items not meeting the criteria of equipment but that are necessary for completion of the project. Examples of materials and supplies include waters, hand tools, flagging, signage, large wood (even though it may cost more than $5,000), rocks, concrete, monitoring equipment, etc. Routine materials or supplies for your organization's operational needs (e.g. computers, phones, rent, paper, etc.) should not be included here, only those specific to and necessary for completion of the project. </t>
  </si>
  <si>
    <t>Block C follows the same pattern as Block B. The specific items are entered into columns starting in Column J, Row 56</t>
  </si>
  <si>
    <t xml:space="preserve">The unit type for the item (each, dozen, hour, day, week, etc.) are entered in Row 57 and the per-unit cost is entered into Row 58. </t>
  </si>
  <si>
    <t xml:space="preserve">Enter the number of units by task in rows 59-75 as appropriate for that specific item. </t>
  </si>
  <si>
    <t>Note that the Mileage expense category has been pre-entered in Column I along with the 2020 standard federal reimbursement rate ($0.58 per mile)</t>
  </si>
  <si>
    <t>Block D Admin/Overhead</t>
  </si>
  <si>
    <t>Admin/Overhead costs need to be calculated in accordance with appropriate NICRA agreements, if applicable, or based on total NFWF requested project costs. Please refer to NFWF's Indirect Cost Policy for details on what indirect costs are allowable and how to apply those to the proposal 
http://www.nfwf.org/whatwedo/grants/applicants/Pages/indirect-policy.aspx</t>
  </si>
  <si>
    <t>First enter the Modified Total Direct Cost Base for your project in Column E starting in Row 83. This must be calculated by the Applicant based on appropriate NICRA guidelines that exclude specific costs or items. If NICRA does not apply, then this woul dbe the total NFWF Request amount from Column G, Row 78.</t>
  </si>
  <si>
    <t>Enter a description of other administrative/overhead items (e.g., insurance) in Column D starting in Row 84.</t>
  </si>
  <si>
    <t>Enter the percentage for each administrative item in Column E.</t>
  </si>
  <si>
    <t>In Column G, enter the matching funds in any (in dollars) that match the administrative/overhead category from Column D as appropriate</t>
  </si>
  <si>
    <t xml:space="preserve">Double-check the grand totals to ensure that they match your expectations for the project. Look carefully at the detailed entreies for staff hours, subcontractors, and expenses if the costs do not line up. </t>
  </si>
  <si>
    <t xml:space="preserve">NEPA costs are reduced by a percentage of the Admin/Overhead match funds in proportion to the NEPA costs of the total NFWF request. See the notes on the Budget_Example sheet for the details. </t>
  </si>
  <si>
    <t>NHPA (Cultural and HIstoric Resources) Document</t>
  </si>
  <si>
    <t>Complete NEPA Document</t>
  </si>
  <si>
    <t>Complete NHPA (Cutlural and Historic) Document</t>
  </si>
  <si>
    <t>Totals</t>
  </si>
  <si>
    <t>NHPA Costs</t>
  </si>
  <si>
    <t>NEPA Document</t>
  </si>
  <si>
    <t xml:space="preserve">Cutlural Resources Archaeologist </t>
  </si>
  <si>
    <t>Notice that there is no staff time for this line item as Reclamation has requested that a professional contractor be used and not entity staff</t>
  </si>
  <si>
    <r>
      <t>This template has been created to breakdown your budget line items to determine the total amount of funds to be expended on NEPA/NHPA/Compliance needs. The spreadsheet will calucalte the total project cost with NEPA/NHPA, matching funds, and NFWF reqeusted funds. 
Budgets within this template should provide enough detail to show what is required and the level of effort associated</t>
    </r>
    <r>
      <rPr>
        <sz val="11"/>
        <rFont val="Calibri"/>
        <family val="2"/>
        <scheme val="minor"/>
      </rPr>
      <t xml:space="preserve"> w</t>
    </r>
    <r>
      <rPr>
        <sz val="11"/>
        <color theme="1"/>
        <rFont val="Calibri"/>
        <family val="2"/>
        <scheme val="minor"/>
      </rPr>
      <t xml:space="preserve">ith the different tasks. 
The budget template should also reflect the amount requested and the budget totals completed in the Full Proposal task on Easygrants. </t>
    </r>
  </si>
  <si>
    <r>
      <t>Subcontractors are those individuals or firms where a contractual agreement is issued to them as a third party to assist with the completion of the project (they are not employees of the Applicant). All work to be c</t>
    </r>
    <r>
      <rPr>
        <sz val="11"/>
        <rFont val="Calibri"/>
        <family val="2"/>
        <scheme val="minor"/>
      </rPr>
      <t>ompleted</t>
    </r>
    <r>
      <rPr>
        <sz val="11"/>
        <color theme="1"/>
        <rFont val="Calibri"/>
        <family val="2"/>
        <scheme val="minor"/>
      </rPr>
      <t xml:space="preserve"> by contractors and their rates must be identified. 
Applicants are encouraged to hire consultants directly for NEPA/NHPA work.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</si>
</sst>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_);_(&quot;$&quot;* \(#,##0.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i/>
      <sz val="10"/>
      <name val="Arial"/>
      <family val="2"/>
    </font>
    <font>
      <sz val="10"/>
      <color rgb="FFC00000"/>
      <name val="Arial"/>
      <family val="2"/>
    </font>
    <font>
      <i/>
      <sz val="11"/>
      <color theme="1"/>
      <name val="Calibri"/>
      <family val="2"/>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4" tint="0.39997558519241921"/>
        <bgColor indexed="64"/>
      </patternFill>
    </fill>
  </fills>
  <borders count="13">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2" borderId="0"/>
  </cellStyleXfs>
  <cellXfs count="125">
    <xf numFmtId="0" fontId="0" fillId="0" borderId="0" xfId="0"/>
    <xf numFmtId="0" fontId="0" fillId="0" borderId="0" xfId="0" applyFill="1" applyProtection="1"/>
    <xf numFmtId="0" fontId="4" fillId="0" borderId="0" xfId="4" applyFont="1" applyFill="1" applyAlignment="1" applyProtection="1">
      <alignment horizontal="right"/>
    </xf>
    <xf numFmtId="0" fontId="3" fillId="3" borderId="1" xfId="4" applyFill="1" applyBorder="1" applyAlignment="1" applyProtection="1">
      <alignment horizontal="left"/>
    </xf>
    <xf numFmtId="0" fontId="3" fillId="3" borderId="2" xfId="4" applyFill="1" applyBorder="1" applyAlignment="1" applyProtection="1">
      <alignment horizontal="left"/>
    </xf>
    <xf numFmtId="0" fontId="5" fillId="0" borderId="0" xfId="0" applyFont="1" applyFill="1" applyAlignment="1" applyProtection="1">
      <alignment horizontal="center"/>
    </xf>
    <xf numFmtId="0" fontId="5" fillId="0" borderId="0" xfId="0" applyFont="1" applyFill="1" applyAlignment="1" applyProtection="1">
      <alignment wrapText="1"/>
    </xf>
    <xf numFmtId="0" fontId="5" fillId="0" borderId="0" xfId="0" applyFont="1" applyFill="1" applyAlignment="1" applyProtection="1">
      <alignment horizontal="left"/>
    </xf>
    <xf numFmtId="0" fontId="4" fillId="0" borderId="0" xfId="0" applyFont="1" applyFill="1" applyProtection="1"/>
    <xf numFmtId="0" fontId="5" fillId="0" borderId="0" xfId="0" applyFont="1" applyFill="1" applyAlignment="1" applyProtection="1">
      <alignment horizontal="left" wrapText="1"/>
    </xf>
    <xf numFmtId="0" fontId="4" fillId="0" borderId="0" xfId="0" applyFont="1" applyFill="1" applyAlignment="1" applyProtection="1">
      <alignment horizontal="right"/>
    </xf>
    <xf numFmtId="0" fontId="0" fillId="3" borderId="3" xfId="0" applyFill="1" applyBorder="1" applyAlignment="1" applyProtection="1">
      <alignment horizontal="right" wrapText="1"/>
    </xf>
    <xf numFmtId="0" fontId="3" fillId="3" borderId="3" xfId="0" applyFont="1" applyFill="1" applyBorder="1" applyAlignment="1" applyProtection="1">
      <alignment horizontal="right" wrapText="1"/>
    </xf>
    <xf numFmtId="44" fontId="3" fillId="3" borderId="3" xfId="2" applyFont="1" applyFill="1" applyBorder="1" applyAlignment="1" applyProtection="1">
      <alignment wrapText="1"/>
    </xf>
    <xf numFmtId="0" fontId="3" fillId="0" borderId="0" xfId="0" applyFont="1" applyFill="1" applyProtection="1"/>
    <xf numFmtId="0" fontId="0" fillId="0" borderId="0" xfId="0" applyFill="1" applyAlignment="1" applyProtection="1">
      <alignment horizontal="right"/>
    </xf>
    <xf numFmtId="9" fontId="0" fillId="3" borderId="3" xfId="3" applyFont="1" applyFill="1" applyBorder="1" applyProtection="1"/>
    <xf numFmtId="0" fontId="4" fillId="0" borderId="0" xfId="0" applyFont="1" applyFill="1" applyAlignment="1" applyProtection="1">
      <alignment horizontal="center"/>
    </xf>
    <xf numFmtId="0" fontId="4" fillId="0" borderId="0" xfId="0" applyFont="1" applyFill="1" applyAlignment="1" applyProtection="1">
      <alignment horizontal="center" wrapText="1"/>
    </xf>
    <xf numFmtId="0" fontId="4" fillId="0" borderId="0" xfId="0" applyFont="1" applyFill="1" applyAlignment="1" applyProtection="1">
      <alignment horizontal="right" wrapText="1"/>
    </xf>
    <xf numFmtId="44" fontId="0" fillId="0" borderId="3" xfId="2" applyFont="1" applyFill="1" applyBorder="1" applyProtection="1"/>
    <xf numFmtId="0" fontId="3" fillId="3" borderId="3" xfId="0" applyFont="1" applyFill="1" applyBorder="1" applyAlignment="1" applyProtection="1">
      <alignment horizontal="right"/>
    </xf>
    <xf numFmtId="164" fontId="0" fillId="0" borderId="3" xfId="2" applyNumberFormat="1" applyFont="1" applyFill="1" applyBorder="1" applyProtection="1"/>
    <xf numFmtId="164" fontId="0" fillId="3" borderId="3" xfId="2" applyNumberFormat="1" applyFont="1" applyFill="1" applyBorder="1" applyProtection="1"/>
    <xf numFmtId="164" fontId="0" fillId="0" borderId="3" xfId="0" applyNumberFormat="1" applyFill="1" applyBorder="1" applyProtection="1"/>
    <xf numFmtId="164" fontId="0" fillId="0" borderId="4" xfId="0" applyNumberFormat="1" applyFill="1" applyBorder="1" applyProtection="1"/>
    <xf numFmtId="0" fontId="0" fillId="3" borderId="3" xfId="0" applyFill="1" applyBorder="1" applyProtection="1"/>
    <xf numFmtId="0" fontId="0" fillId="0" borderId="3" xfId="0" applyFill="1" applyBorder="1" applyProtection="1"/>
    <xf numFmtId="0" fontId="4" fillId="0" borderId="3" xfId="0" applyFont="1" applyFill="1" applyBorder="1" applyProtection="1"/>
    <xf numFmtId="164" fontId="4" fillId="0" borderId="3" xfId="2" applyNumberFormat="1" applyFont="1" applyFill="1" applyBorder="1" applyProtection="1"/>
    <xf numFmtId="164" fontId="4" fillId="0" borderId="4" xfId="2" applyNumberFormat="1" applyFont="1" applyFill="1" applyBorder="1" applyProtection="1"/>
    <xf numFmtId="0" fontId="3" fillId="3" borderId="0" xfId="0" applyFont="1" applyFill="1" applyAlignment="1" applyProtection="1">
      <alignment wrapText="1"/>
    </xf>
    <xf numFmtId="164" fontId="3" fillId="3" borderId="0" xfId="2" applyNumberFormat="1" applyFont="1" applyFill="1" applyProtection="1"/>
    <xf numFmtId="0" fontId="3" fillId="0" borderId="3" xfId="0" applyFont="1" applyFill="1" applyBorder="1" applyAlignment="1" applyProtection="1">
      <alignment horizontal="right"/>
    </xf>
    <xf numFmtId="0" fontId="5" fillId="0" borderId="0" xfId="0" applyFont="1" applyFill="1" applyProtection="1"/>
    <xf numFmtId="165" fontId="4" fillId="0" borderId="3" xfId="1" applyNumberFormat="1" applyFont="1" applyFill="1" applyBorder="1" applyProtection="1"/>
    <xf numFmtId="0" fontId="3" fillId="0" borderId="0" xfId="0" applyFont="1" applyFill="1" applyAlignment="1" applyProtection="1">
      <alignment horizontal="right"/>
    </xf>
    <xf numFmtId="0" fontId="3" fillId="3" borderId="0" xfId="0" applyFont="1" applyFill="1" applyAlignment="1" applyProtection="1">
      <alignment horizontal="right" wrapText="1"/>
    </xf>
    <xf numFmtId="0" fontId="3" fillId="3" borderId="0" xfId="0" applyFont="1" applyFill="1" applyAlignment="1" applyProtection="1">
      <alignment horizontal="right"/>
    </xf>
    <xf numFmtId="166" fontId="3" fillId="0" borderId="0" xfId="2" applyNumberFormat="1" applyFont="1" applyFill="1" applyProtection="1"/>
    <xf numFmtId="164" fontId="4" fillId="0" borderId="0" xfId="2" applyNumberFormat="1" applyFont="1" applyFill="1" applyProtection="1"/>
    <xf numFmtId="0" fontId="4" fillId="0" borderId="5" xfId="0" applyFont="1" applyFill="1" applyBorder="1" applyAlignment="1" applyProtection="1">
      <alignment horizontal="right"/>
    </xf>
    <xf numFmtId="164" fontId="4" fillId="0" borderId="6" xfId="0" applyNumberFormat="1" applyFont="1" applyFill="1" applyBorder="1" applyProtection="1"/>
    <xf numFmtId="164" fontId="4" fillId="0" borderId="7" xfId="0" applyNumberFormat="1" applyFont="1" applyFill="1" applyBorder="1" applyProtection="1"/>
    <xf numFmtId="0" fontId="4" fillId="0" borderId="8" xfId="0" applyFont="1" applyFill="1" applyBorder="1" applyAlignment="1" applyProtection="1">
      <alignment horizontal="right"/>
    </xf>
    <xf numFmtId="164" fontId="0" fillId="0" borderId="9" xfId="0" applyNumberFormat="1" applyFill="1" applyBorder="1" applyProtection="1"/>
    <xf numFmtId="164" fontId="0" fillId="0" borderId="10" xfId="0" applyNumberFormat="1" applyFill="1" applyBorder="1" applyProtection="1"/>
    <xf numFmtId="10" fontId="0" fillId="3" borderId="3" xfId="3" applyNumberFormat="1" applyFont="1" applyFill="1" applyBorder="1" applyProtection="1"/>
    <xf numFmtId="44" fontId="0" fillId="0" borderId="3" xfId="0" applyNumberFormat="1" applyFill="1" applyBorder="1" applyProtection="1"/>
    <xf numFmtId="44" fontId="0" fillId="0" borderId="0" xfId="0" applyNumberFormat="1" applyFill="1" applyProtection="1"/>
    <xf numFmtId="10" fontId="4" fillId="0" borderId="3" xfId="3" applyNumberFormat="1" applyFont="1" applyFill="1" applyBorder="1" applyProtection="1"/>
    <xf numFmtId="44" fontId="4" fillId="0" borderId="3" xfId="0" applyNumberFormat="1" applyFont="1" applyFill="1" applyBorder="1" applyProtection="1"/>
    <xf numFmtId="9" fontId="0" fillId="0" borderId="0" xfId="3" applyFont="1" applyFill="1" applyProtection="1"/>
    <xf numFmtId="0" fontId="6" fillId="0" borderId="0" xfId="0" applyFont="1" applyFill="1" applyProtection="1"/>
    <xf numFmtId="0" fontId="0" fillId="0" borderId="11" xfId="0" applyFill="1" applyBorder="1" applyProtection="1"/>
    <xf numFmtId="0" fontId="4" fillId="0" borderId="3" xfId="0" applyFont="1" applyFill="1" applyBorder="1" applyAlignment="1" applyProtection="1">
      <alignment horizontal="right"/>
    </xf>
    <xf numFmtId="0" fontId="0" fillId="0" borderId="0" xfId="0" applyFill="1"/>
    <xf numFmtId="0" fontId="4" fillId="0" borderId="0" xfId="4" applyFont="1" applyFill="1" applyAlignment="1">
      <alignment horizontal="right"/>
    </xf>
    <xf numFmtId="0" fontId="3" fillId="3" borderId="1" xfId="4" applyFill="1" applyBorder="1" applyAlignment="1" applyProtection="1">
      <alignment horizontal="left"/>
      <protection locked="0"/>
    </xf>
    <xf numFmtId="0" fontId="3" fillId="3" borderId="2" xfId="4" applyFill="1" applyBorder="1" applyAlignment="1" applyProtection="1">
      <alignment horizontal="left"/>
      <protection locked="0"/>
    </xf>
    <xf numFmtId="0" fontId="5" fillId="0" borderId="0" xfId="0" applyFont="1" applyFill="1" applyAlignment="1">
      <alignment horizontal="center"/>
    </xf>
    <xf numFmtId="0" fontId="5" fillId="0" borderId="0" xfId="0" applyFont="1" applyFill="1" applyAlignment="1">
      <alignment wrapText="1"/>
    </xf>
    <xf numFmtId="0" fontId="5" fillId="0" borderId="0" xfId="0" applyFont="1" applyFill="1" applyAlignment="1">
      <alignment horizontal="left"/>
    </xf>
    <xf numFmtId="0" fontId="4" fillId="0" borderId="0" xfId="0" applyFont="1" applyFill="1"/>
    <xf numFmtId="0" fontId="5" fillId="0" borderId="0" xfId="0" applyFont="1" applyFill="1" applyAlignment="1">
      <alignment horizontal="left" wrapText="1"/>
    </xf>
    <xf numFmtId="0" fontId="4" fillId="0" borderId="0" xfId="0" applyFont="1" applyFill="1" applyAlignment="1">
      <alignment horizontal="right"/>
    </xf>
    <xf numFmtId="0" fontId="0" fillId="3" borderId="3" xfId="0" applyFill="1" applyBorder="1" applyAlignment="1" applyProtection="1">
      <alignment horizontal="right"/>
      <protection locked="0"/>
    </xf>
    <xf numFmtId="0" fontId="3" fillId="3" borderId="3" xfId="0" applyFont="1" applyFill="1" applyBorder="1" applyAlignment="1" applyProtection="1">
      <alignment horizontal="right"/>
      <protection locked="0"/>
    </xf>
    <xf numFmtId="44" fontId="3" fillId="3" borderId="3" xfId="2" applyFont="1" applyFill="1" applyBorder="1" applyAlignment="1" applyProtection="1">
      <alignment wrapText="1"/>
      <protection locked="0"/>
    </xf>
    <xf numFmtId="0" fontId="3" fillId="0" borderId="0" xfId="0" applyFont="1" applyFill="1"/>
    <xf numFmtId="9" fontId="0" fillId="3" borderId="3" xfId="3" applyFont="1" applyFill="1" applyBorder="1" applyProtection="1">
      <protection locked="0"/>
    </xf>
    <xf numFmtId="0" fontId="4" fillId="0" borderId="0" xfId="0" applyFont="1" applyFill="1" applyAlignment="1">
      <alignment horizontal="center"/>
    </xf>
    <xf numFmtId="0" fontId="4" fillId="0" borderId="0" xfId="0" applyFont="1" applyFill="1" applyAlignment="1">
      <alignment horizontal="center" wrapText="1"/>
    </xf>
    <xf numFmtId="0" fontId="4" fillId="0" borderId="0" xfId="0" applyFont="1" applyFill="1" applyAlignment="1">
      <alignment horizontal="right" wrapText="1"/>
    </xf>
    <xf numFmtId="44" fontId="0" fillId="0" borderId="3" xfId="2" applyFont="1" applyFill="1" applyBorder="1"/>
    <xf numFmtId="164" fontId="0" fillId="0" borderId="3" xfId="2" applyNumberFormat="1" applyFont="1" applyFill="1" applyBorder="1"/>
    <xf numFmtId="164" fontId="0" fillId="3" borderId="3" xfId="2" applyNumberFormat="1" applyFont="1" applyFill="1" applyBorder="1" applyProtection="1">
      <protection locked="0"/>
    </xf>
    <xf numFmtId="164" fontId="0" fillId="0" borderId="3" xfId="0" applyNumberFormat="1" applyFill="1" applyBorder="1"/>
    <xf numFmtId="164" fontId="0" fillId="0" borderId="4" xfId="0" applyNumberFormat="1" applyFill="1" applyBorder="1"/>
    <xf numFmtId="0" fontId="0" fillId="3" borderId="3" xfId="0" applyFill="1" applyBorder="1" applyProtection="1">
      <protection locked="0"/>
    </xf>
    <xf numFmtId="0" fontId="0" fillId="0" borderId="3" xfId="0" applyFill="1" applyBorder="1"/>
    <xf numFmtId="0" fontId="4" fillId="0" borderId="3" xfId="0" applyFont="1" applyFill="1" applyBorder="1"/>
    <xf numFmtId="164" fontId="4" fillId="0" borderId="3" xfId="2" applyNumberFormat="1" applyFont="1" applyFill="1" applyBorder="1"/>
    <xf numFmtId="164" fontId="4" fillId="0" borderId="4" xfId="2" applyNumberFormat="1" applyFont="1" applyFill="1" applyBorder="1"/>
    <xf numFmtId="0" fontId="3" fillId="3" borderId="3" xfId="0" applyFont="1" applyFill="1" applyBorder="1" applyProtection="1">
      <protection locked="0"/>
    </xf>
    <xf numFmtId="164" fontId="3" fillId="3" borderId="3" xfId="2" applyNumberFormat="1" applyFont="1" applyFill="1" applyBorder="1" applyProtection="1">
      <protection locked="0"/>
    </xf>
    <xf numFmtId="0" fontId="5" fillId="0" borderId="0" xfId="0" applyFont="1" applyFill="1"/>
    <xf numFmtId="37" fontId="4" fillId="0" borderId="3" xfId="2" applyNumberFormat="1" applyFont="1" applyFill="1" applyBorder="1"/>
    <xf numFmtId="0" fontId="3" fillId="0" borderId="0" xfId="0" applyFont="1" applyFill="1" applyAlignment="1">
      <alignment horizontal="right"/>
    </xf>
    <xf numFmtId="0" fontId="3" fillId="3" borderId="0" xfId="0" applyFont="1" applyFill="1" applyAlignment="1" applyProtection="1">
      <alignment horizontal="right"/>
      <protection locked="0"/>
    </xf>
    <xf numFmtId="166" fontId="3" fillId="0" borderId="0" xfId="2" applyNumberFormat="1" applyFont="1" applyFill="1"/>
    <xf numFmtId="164" fontId="3" fillId="3" borderId="0" xfId="2" applyNumberFormat="1" applyFont="1" applyFill="1" applyProtection="1">
      <protection locked="0"/>
    </xf>
    <xf numFmtId="37" fontId="4" fillId="0" borderId="3" xfId="1" applyNumberFormat="1" applyFont="1" applyFill="1" applyBorder="1"/>
    <xf numFmtId="164" fontId="4" fillId="0" borderId="0" xfId="2" applyNumberFormat="1" applyFont="1" applyFill="1"/>
    <xf numFmtId="10" fontId="0" fillId="3" borderId="3" xfId="3" applyNumberFormat="1" applyFont="1" applyFill="1" applyBorder="1" applyProtection="1">
      <protection locked="0"/>
    </xf>
    <xf numFmtId="44" fontId="0" fillId="0" borderId="0" xfId="0" applyNumberFormat="1" applyFill="1"/>
    <xf numFmtId="10" fontId="4" fillId="0" borderId="3" xfId="3" applyNumberFormat="1" applyFont="1" applyFill="1" applyBorder="1"/>
    <xf numFmtId="44" fontId="4" fillId="0" borderId="3" xfId="0" applyNumberFormat="1" applyFont="1" applyFill="1" applyBorder="1"/>
    <xf numFmtId="0" fontId="0" fillId="0" borderId="11" xfId="0" applyFill="1" applyBorder="1"/>
    <xf numFmtId="0" fontId="4" fillId="0" borderId="3" xfId="0" applyFont="1" applyFill="1" applyBorder="1" applyAlignment="1">
      <alignment horizontal="right"/>
    </xf>
    <xf numFmtId="164" fontId="5" fillId="0" borderId="12" xfId="0" applyNumberFormat="1" applyFont="1" applyFill="1" applyBorder="1" applyAlignment="1">
      <alignment horizontal="left" wrapText="1"/>
    </xf>
    <xf numFmtId="164" fontId="5" fillId="0" borderId="0" xfId="0" applyNumberFormat="1" applyFont="1" applyFill="1" applyBorder="1" applyAlignment="1">
      <alignment horizontal="left" wrapText="1"/>
    </xf>
    <xf numFmtId="0" fontId="0" fillId="0" borderId="0" xfId="0" applyAlignment="1">
      <alignment wrapText="1"/>
    </xf>
    <xf numFmtId="0" fontId="0" fillId="0" borderId="0" xfId="0" applyAlignment="1"/>
    <xf numFmtId="0" fontId="0" fillId="0" borderId="0" xfId="0" applyAlignment="1">
      <alignment horizontal="right"/>
    </xf>
    <xf numFmtId="0" fontId="8" fillId="0" borderId="0" xfId="0" applyFont="1" applyFill="1" applyAlignment="1">
      <alignment horizontal="right"/>
    </xf>
    <xf numFmtId="0" fontId="8" fillId="0" borderId="0" xfId="0" applyFont="1" applyFill="1"/>
    <xf numFmtId="0" fontId="8" fillId="0" borderId="0" xfId="0" applyFont="1" applyFill="1" applyProtection="1"/>
    <xf numFmtId="164" fontId="8" fillId="0" borderId="4" xfId="0" applyNumberFormat="1" applyFont="1" applyFill="1" applyBorder="1" applyProtection="1"/>
    <xf numFmtId="0" fontId="8" fillId="3" borderId="3" xfId="0" applyFont="1" applyFill="1" applyBorder="1" applyProtection="1"/>
    <xf numFmtId="164" fontId="6" fillId="0" borderId="12" xfId="0" applyNumberFormat="1" applyFont="1" applyFill="1" applyBorder="1" applyAlignment="1" applyProtection="1">
      <alignment wrapText="1"/>
    </xf>
    <xf numFmtId="164" fontId="6" fillId="0" borderId="0" xfId="0" applyNumberFormat="1" applyFont="1" applyFill="1" applyBorder="1" applyAlignment="1" applyProtection="1">
      <alignment wrapText="1"/>
    </xf>
    <xf numFmtId="164" fontId="9" fillId="0" borderId="3" xfId="2" applyNumberFormat="1" applyFont="1" applyFill="1" applyBorder="1" applyProtection="1"/>
    <xf numFmtId="164" fontId="9" fillId="0" borderId="3" xfId="0" applyNumberFormat="1" applyFont="1" applyFill="1" applyBorder="1" applyProtection="1"/>
    <xf numFmtId="0" fontId="0" fillId="0" borderId="0" xfId="0" applyFill="1" applyAlignment="1">
      <alignment wrapText="1"/>
    </xf>
    <xf numFmtId="164" fontId="9" fillId="3" borderId="3" xfId="2" applyNumberFormat="1" applyFont="1" applyFill="1" applyBorder="1" applyProtection="1"/>
    <xf numFmtId="0" fontId="9" fillId="3" borderId="3" xfId="0" applyFont="1" applyFill="1" applyBorder="1" applyProtection="1"/>
    <xf numFmtId="0" fontId="2" fillId="0" borderId="0" xfId="0" applyFont="1" applyAlignment="1">
      <alignment horizontal="left"/>
    </xf>
    <xf numFmtId="0" fontId="2" fillId="5" borderId="0" xfId="0" applyFont="1" applyFill="1" applyAlignment="1">
      <alignment horizontal="left"/>
    </xf>
    <xf numFmtId="0" fontId="2" fillId="4" borderId="0" xfId="0" applyFont="1" applyFill="1" applyAlignment="1">
      <alignment horizontal="left"/>
    </xf>
    <xf numFmtId="0" fontId="7" fillId="0" borderId="0" xfId="0" applyFont="1" applyAlignment="1">
      <alignment horizontal="left"/>
    </xf>
    <xf numFmtId="164" fontId="5" fillId="0" borderId="12" xfId="0" applyNumberFormat="1" applyFont="1" applyFill="1" applyBorder="1" applyAlignment="1">
      <alignment horizontal="left" wrapText="1"/>
    </xf>
    <xf numFmtId="164" fontId="5" fillId="0" borderId="0" xfId="0" applyNumberFormat="1" applyFont="1" applyFill="1" applyBorder="1" applyAlignment="1">
      <alignment horizontal="left" wrapText="1"/>
    </xf>
    <xf numFmtId="164" fontId="6" fillId="0" borderId="12" xfId="0" applyNumberFormat="1" applyFont="1" applyFill="1" applyBorder="1" applyAlignment="1" applyProtection="1">
      <alignment horizontal="left" wrapText="1"/>
    </xf>
    <xf numFmtId="164" fontId="6" fillId="0" borderId="0" xfId="0" applyNumberFormat="1" applyFont="1" applyFill="1" applyBorder="1" applyAlignment="1" applyProtection="1">
      <alignment horizontal="left" wrapText="1"/>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Campbell Miranda, Tara Jane" id="{9A5F4303-F8A7-495F-99D5-A25AF1E68E93}" userId="S::tcampbellmiranda@usbr.gov::aa08aad2-3c1e-49af-af59-5f6dac4dd64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8" dT="2020-01-29T21:11:20.33" personId="{9A5F4303-F8A7-495F-99D5-A25AF1E68E93}" id="{7AAA956C-0FDB-41CC-BF51-933EB01CD8EC}">
    <text>Please update these instructions to NOT include requirement for applican't to get a profgessional consultant NEPA estiamte. I got this waived for this year's grant slate.</text>
  </threadedComment>
</ThreadedComments>
</file>

<file path=xl/threadedComments/threadedComment2.xml><?xml version="1.0" encoding="utf-8"?>
<ThreadedComments xmlns="http://schemas.microsoft.com/office/spreadsheetml/2018/threadedcomments" xmlns:x="http://schemas.openxmlformats.org/spreadsheetml/2006/main">
  <threadedComment ref="D82" dT="2020-01-29T20:11:52.04" personId="{9A5F4303-F8A7-495F-99D5-A25AF1E68E93}" id="{DFCD9B17-DFCB-45CE-96FB-7EAB301A8DC2}">
    <text>This should read NEPA &amp; NHPA--or can be deleted entirely.</text>
  </threadedComment>
  <threadedComment ref="D93" dT="2020-01-29T20:12:27.04" personId="{9A5F4303-F8A7-495F-99D5-A25AF1E68E93}" id="{AAAFAEC7-32B1-4389-8525-0FF46DDBC160}">
    <text>This should read NEPA &amp; NHPA--or can be deleted entirely.</text>
  </threadedComment>
</ThreadedComments>
</file>

<file path=xl/threadedComments/threadedComment3.xml><?xml version="1.0" encoding="utf-8"?>
<ThreadedComments xmlns="http://schemas.microsoft.com/office/spreadsheetml/2018/threadedcomments" xmlns:x="http://schemas.openxmlformats.org/spreadsheetml/2006/main">
  <threadedComment ref="I14" dT="2020-01-29T21:07:07.56" personId="{9A5F4303-F8A7-495F-99D5-A25AF1E68E93}" id="{2C469066-F057-45FD-83B5-66AE5D75FEF1}">
    <text>you can delete this language as I worked with my management and got this waived for this year.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2:C49"/>
  <sheetViews>
    <sheetView tabSelected="1" workbookViewId="0">
      <selection activeCell="B18" sqref="B18"/>
    </sheetView>
  </sheetViews>
  <sheetFormatPr defaultRowHeight="15" x14ac:dyDescent="0.25"/>
  <cols>
    <col min="2" max="2" width="86.5703125" customWidth="1"/>
    <col min="3" max="3" width="42.5703125" customWidth="1"/>
  </cols>
  <sheetData>
    <row r="2" spans="1:3" x14ac:dyDescent="0.25">
      <c r="A2" s="118" t="s">
        <v>66</v>
      </c>
      <c r="B2" s="118"/>
    </row>
    <row r="3" spans="1:3" ht="135" x14ac:dyDescent="0.25">
      <c r="B3" s="102" t="s">
        <v>112</v>
      </c>
      <c r="C3" s="114"/>
    </row>
    <row r="5" spans="1:3" x14ac:dyDescent="0.25">
      <c r="A5" s="119" t="s">
        <v>67</v>
      </c>
      <c r="B5" s="119"/>
    </row>
    <row r="6" spans="1:3" x14ac:dyDescent="0.25">
      <c r="B6" s="103"/>
    </row>
    <row r="7" spans="1:3" x14ac:dyDescent="0.25">
      <c r="A7" s="120" t="s">
        <v>68</v>
      </c>
      <c r="B7" s="120"/>
    </row>
    <row r="8" spans="1:3" x14ac:dyDescent="0.25">
      <c r="B8" t="s">
        <v>69</v>
      </c>
    </row>
    <row r="10" spans="1:3" x14ac:dyDescent="0.25">
      <c r="B10" t="s">
        <v>70</v>
      </c>
    </row>
    <row r="11" spans="1:3" x14ac:dyDescent="0.25">
      <c r="B11" s="102"/>
    </row>
    <row r="12" spans="1:3" x14ac:dyDescent="0.25">
      <c r="A12" s="120" t="s">
        <v>71</v>
      </c>
      <c r="B12" s="120"/>
    </row>
    <row r="13" spans="1:3" x14ac:dyDescent="0.25">
      <c r="B13" s="102" t="s">
        <v>72</v>
      </c>
    </row>
    <row r="14" spans="1:3" x14ac:dyDescent="0.25">
      <c r="B14" s="102" t="s">
        <v>73</v>
      </c>
    </row>
    <row r="15" spans="1:3" x14ac:dyDescent="0.25">
      <c r="B15" s="102" t="s">
        <v>74</v>
      </c>
    </row>
    <row r="16" spans="1:3" x14ac:dyDescent="0.25">
      <c r="B16" s="102"/>
    </row>
    <row r="17" spans="1:3" x14ac:dyDescent="0.25">
      <c r="A17" s="117" t="s">
        <v>75</v>
      </c>
      <c r="B17" s="117"/>
    </row>
    <row r="18" spans="1:3" ht="75" x14ac:dyDescent="0.25">
      <c r="A18" s="104" t="s">
        <v>76</v>
      </c>
      <c r="B18" s="102" t="s">
        <v>77</v>
      </c>
    </row>
    <row r="19" spans="1:3" ht="30" x14ac:dyDescent="0.25">
      <c r="A19">
        <v>1</v>
      </c>
      <c r="B19" s="102" t="s">
        <v>78</v>
      </c>
    </row>
    <row r="20" spans="1:3" ht="30" x14ac:dyDescent="0.25">
      <c r="A20">
        <v>2</v>
      </c>
      <c r="B20" s="102" t="s">
        <v>80</v>
      </c>
    </row>
    <row r="21" spans="1:3" ht="60" x14ac:dyDescent="0.25">
      <c r="A21">
        <v>3</v>
      </c>
      <c r="B21" s="102" t="s">
        <v>79</v>
      </c>
    </row>
    <row r="22" spans="1:3" ht="30" x14ac:dyDescent="0.25">
      <c r="A22">
        <v>4</v>
      </c>
      <c r="B22" s="102" t="s">
        <v>81</v>
      </c>
    </row>
    <row r="23" spans="1:3" ht="30" x14ac:dyDescent="0.25">
      <c r="A23">
        <v>5</v>
      </c>
      <c r="B23" s="102" t="s">
        <v>82</v>
      </c>
    </row>
    <row r="24" spans="1:3" x14ac:dyDescent="0.25">
      <c r="B24" s="102"/>
    </row>
    <row r="25" spans="1:3" x14ac:dyDescent="0.25">
      <c r="A25" s="117" t="s">
        <v>83</v>
      </c>
      <c r="B25" s="117"/>
    </row>
    <row r="26" spans="1:3" ht="75" x14ac:dyDescent="0.25">
      <c r="A26" s="104" t="s">
        <v>76</v>
      </c>
      <c r="B26" s="102" t="s">
        <v>113</v>
      </c>
      <c r="C26" s="56"/>
    </row>
    <row r="27" spans="1:3" x14ac:dyDescent="0.25">
      <c r="A27">
        <v>1</v>
      </c>
      <c r="B27" s="102" t="s">
        <v>84</v>
      </c>
    </row>
    <row r="28" spans="1:3" x14ac:dyDescent="0.25">
      <c r="A28">
        <v>2</v>
      </c>
      <c r="B28" s="102" t="s">
        <v>85</v>
      </c>
    </row>
    <row r="29" spans="1:3" x14ac:dyDescent="0.25">
      <c r="A29">
        <v>3</v>
      </c>
      <c r="B29" s="102" t="s">
        <v>86</v>
      </c>
    </row>
    <row r="30" spans="1:3" x14ac:dyDescent="0.25">
      <c r="A30">
        <v>4</v>
      </c>
      <c r="B30" s="102" t="s">
        <v>87</v>
      </c>
    </row>
    <row r="31" spans="1:3" ht="30" x14ac:dyDescent="0.25">
      <c r="A31">
        <v>5</v>
      </c>
      <c r="B31" s="102" t="s">
        <v>88</v>
      </c>
    </row>
    <row r="32" spans="1:3" x14ac:dyDescent="0.25">
      <c r="B32" s="102"/>
    </row>
    <row r="33" spans="1:2" x14ac:dyDescent="0.25">
      <c r="A33" s="117" t="s">
        <v>89</v>
      </c>
      <c r="B33" s="117"/>
    </row>
    <row r="34" spans="1:2" ht="180" x14ac:dyDescent="0.25">
      <c r="A34" s="104" t="s">
        <v>90</v>
      </c>
      <c r="B34" s="102" t="s">
        <v>91</v>
      </c>
    </row>
    <row r="35" spans="1:2" ht="30" x14ac:dyDescent="0.25">
      <c r="A35">
        <v>1</v>
      </c>
      <c r="B35" s="102" t="s">
        <v>92</v>
      </c>
    </row>
    <row r="36" spans="1:2" ht="30" x14ac:dyDescent="0.25">
      <c r="A36">
        <v>2</v>
      </c>
      <c r="B36" s="102" t="s">
        <v>93</v>
      </c>
    </row>
    <row r="37" spans="1:2" x14ac:dyDescent="0.25">
      <c r="A37">
        <v>3</v>
      </c>
      <c r="B37" s="102" t="s">
        <v>94</v>
      </c>
    </row>
    <row r="38" spans="1:2" ht="30" x14ac:dyDescent="0.25">
      <c r="A38">
        <v>4</v>
      </c>
      <c r="B38" s="102" t="s">
        <v>95</v>
      </c>
    </row>
    <row r="40" spans="1:2" x14ac:dyDescent="0.25">
      <c r="A40" s="117" t="s">
        <v>96</v>
      </c>
      <c r="B40" s="117"/>
    </row>
    <row r="41" spans="1:2" ht="75" x14ac:dyDescent="0.25">
      <c r="A41" s="104" t="s">
        <v>76</v>
      </c>
      <c r="B41" s="102" t="s">
        <v>97</v>
      </c>
    </row>
    <row r="42" spans="1:2" ht="60" x14ac:dyDescent="0.25">
      <c r="A42">
        <v>1</v>
      </c>
      <c r="B42" s="102" t="s">
        <v>98</v>
      </c>
    </row>
    <row r="43" spans="1:2" ht="30" x14ac:dyDescent="0.25">
      <c r="A43">
        <v>2</v>
      </c>
      <c r="B43" s="102" t="s">
        <v>99</v>
      </c>
    </row>
    <row r="44" spans="1:2" x14ac:dyDescent="0.25">
      <c r="A44">
        <v>3</v>
      </c>
      <c r="B44" s="102" t="s">
        <v>100</v>
      </c>
    </row>
    <row r="45" spans="1:2" ht="30" x14ac:dyDescent="0.25">
      <c r="A45">
        <v>4</v>
      </c>
      <c r="B45" s="102" t="s">
        <v>101</v>
      </c>
    </row>
    <row r="47" spans="1:2" x14ac:dyDescent="0.25">
      <c r="A47" s="117" t="s">
        <v>61</v>
      </c>
      <c r="B47" s="117"/>
    </row>
    <row r="48" spans="1:2" ht="45" x14ac:dyDescent="0.25">
      <c r="B48" s="102" t="s">
        <v>102</v>
      </c>
    </row>
    <row r="49" spans="2:2" ht="45" x14ac:dyDescent="0.25">
      <c r="B49" s="102" t="s">
        <v>103</v>
      </c>
    </row>
  </sheetData>
  <mergeCells count="9">
    <mergeCell ref="A33:B33"/>
    <mergeCell ref="A40:B40"/>
    <mergeCell ref="A47:B47"/>
    <mergeCell ref="A2:B2"/>
    <mergeCell ref="A5:B5"/>
    <mergeCell ref="A7:B7"/>
    <mergeCell ref="A12:B12"/>
    <mergeCell ref="A17:B17"/>
    <mergeCell ref="A25:B2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E100"/>
  <sheetViews>
    <sheetView zoomScale="80" zoomScaleNormal="80" workbookViewId="0">
      <selection activeCell="F63" sqref="F63"/>
    </sheetView>
  </sheetViews>
  <sheetFormatPr defaultColWidth="8.85546875" defaultRowHeight="15" x14ac:dyDescent="0.25"/>
  <cols>
    <col min="1" max="1" width="8.85546875" style="56"/>
    <col min="2" max="2" width="1.42578125" style="56" customWidth="1"/>
    <col min="3" max="3" width="12.85546875" style="56" customWidth="1"/>
    <col min="4" max="4" width="45.140625" style="56" customWidth="1"/>
    <col min="5" max="7" width="16.140625" style="56" customWidth="1"/>
    <col min="8" max="8" width="12.7109375" style="56" customWidth="1"/>
    <col min="9" max="9" width="11.42578125" style="56" bestFit="1" customWidth="1"/>
    <col min="10" max="20" width="11.42578125" style="56" customWidth="1"/>
    <col min="21" max="21" width="11" style="56" customWidth="1"/>
    <col min="22" max="23" width="8.85546875" style="56"/>
    <col min="24" max="25" width="0" style="56" hidden="1" customWidth="1"/>
    <col min="26" max="26" width="10.42578125" style="56" bestFit="1" customWidth="1"/>
    <col min="27" max="27" width="9" style="56" bestFit="1" customWidth="1"/>
    <col min="28" max="28" width="11.42578125" style="56" bestFit="1" customWidth="1"/>
    <col min="29" max="16384" width="8.85546875" style="56"/>
  </cols>
  <sheetData>
    <row r="1" spans="2:31" x14ac:dyDescent="0.25">
      <c r="C1" s="57" t="s">
        <v>0</v>
      </c>
      <c r="D1" s="58"/>
      <c r="E1" s="58"/>
    </row>
    <row r="2" spans="2:31" x14ac:dyDescent="0.25">
      <c r="C2" s="57" t="s">
        <v>2</v>
      </c>
      <c r="D2" s="59"/>
      <c r="E2" s="59"/>
    </row>
    <row r="3" spans="2:31" x14ac:dyDescent="0.25">
      <c r="C3" s="57" t="s">
        <v>4</v>
      </c>
      <c r="D3" s="59"/>
      <c r="E3" s="59"/>
    </row>
    <row r="6" spans="2:31" ht="20.45" customHeight="1" x14ac:dyDescent="0.25">
      <c r="D6" s="60"/>
    </row>
    <row r="7" spans="2:31" ht="31.9" customHeight="1" x14ac:dyDescent="0.25">
      <c r="D7" s="61"/>
      <c r="E7" s="61"/>
      <c r="F7" s="61"/>
      <c r="G7" s="61"/>
    </row>
    <row r="8" spans="2:31" ht="30" customHeight="1" x14ac:dyDescent="0.25">
      <c r="F8" s="61"/>
      <c r="G8" s="61"/>
      <c r="I8" s="62"/>
      <c r="J8" s="62"/>
      <c r="K8" s="62"/>
      <c r="L8" s="62"/>
      <c r="M8" s="62"/>
      <c r="N8" s="62"/>
      <c r="O8" s="62"/>
      <c r="P8" s="62"/>
      <c r="Q8" s="62"/>
      <c r="R8" s="62"/>
      <c r="S8" s="62"/>
      <c r="T8" s="62"/>
      <c r="U8" s="62"/>
      <c r="V8" s="62"/>
      <c r="W8" s="62"/>
    </row>
    <row r="9" spans="2:31" ht="19.899999999999999" customHeight="1" x14ac:dyDescent="0.25">
      <c r="B9" s="63" t="s">
        <v>6</v>
      </c>
      <c r="F9" s="64"/>
      <c r="G9" s="64"/>
      <c r="H9" s="65" t="s">
        <v>7</v>
      </c>
      <c r="I9" s="66"/>
      <c r="J9" s="67"/>
      <c r="K9" s="67"/>
      <c r="L9" s="67"/>
      <c r="M9" s="66"/>
      <c r="N9" s="66"/>
      <c r="O9" s="66"/>
      <c r="P9" s="66"/>
      <c r="Q9" s="66"/>
      <c r="R9" s="66"/>
      <c r="S9" s="66"/>
      <c r="T9" s="66"/>
      <c r="U9" s="67"/>
      <c r="V9" s="67"/>
      <c r="W9" s="67"/>
    </row>
    <row r="10" spans="2:31" x14ac:dyDescent="0.25">
      <c r="H10" s="65" t="s">
        <v>12</v>
      </c>
      <c r="I10" s="68"/>
      <c r="J10" s="68"/>
      <c r="K10" s="68"/>
      <c r="L10" s="68"/>
      <c r="M10" s="68"/>
      <c r="N10" s="68"/>
      <c r="O10" s="68"/>
      <c r="P10" s="68"/>
      <c r="Q10" s="68"/>
      <c r="R10" s="68"/>
      <c r="S10" s="68"/>
      <c r="T10" s="68"/>
      <c r="U10" s="68"/>
      <c r="V10" s="68"/>
      <c r="W10" s="68"/>
      <c r="X10" s="64"/>
      <c r="Y10" s="64"/>
      <c r="Z10" s="64"/>
      <c r="AA10" s="69"/>
    </row>
    <row r="11" spans="2:31" x14ac:dyDescent="0.25">
      <c r="D11" s="105"/>
      <c r="H11" s="65" t="s">
        <v>13</v>
      </c>
      <c r="I11" s="70"/>
      <c r="J11" s="70"/>
      <c r="K11" s="70"/>
      <c r="L11" s="70"/>
      <c r="M11" s="70"/>
      <c r="N11" s="70"/>
      <c r="O11" s="70"/>
      <c r="P11" s="70"/>
      <c r="Q11" s="70"/>
      <c r="R11" s="70"/>
      <c r="S11" s="70"/>
      <c r="T11" s="70"/>
      <c r="U11" s="70"/>
      <c r="V11" s="70"/>
      <c r="W11" s="70"/>
    </row>
    <row r="12" spans="2:31" ht="41.45" customHeight="1" x14ac:dyDescent="0.25">
      <c r="C12" s="63"/>
      <c r="D12" s="65" t="s">
        <v>14</v>
      </c>
      <c r="E12" s="71" t="s">
        <v>15</v>
      </c>
      <c r="F12" s="71" t="s">
        <v>16</v>
      </c>
      <c r="G12" s="72" t="s">
        <v>17</v>
      </c>
      <c r="H12" s="73" t="s">
        <v>18</v>
      </c>
      <c r="I12" s="74">
        <f>I10+(I10*I11)</f>
        <v>0</v>
      </c>
      <c r="J12" s="74">
        <f t="shared" ref="J12:W12" si="0">J10+(J10*J11)</f>
        <v>0</v>
      </c>
      <c r="K12" s="74">
        <f t="shared" si="0"/>
        <v>0</v>
      </c>
      <c r="L12" s="74">
        <f t="shared" si="0"/>
        <v>0</v>
      </c>
      <c r="M12" s="74">
        <f t="shared" si="0"/>
        <v>0</v>
      </c>
      <c r="N12" s="74">
        <f t="shared" si="0"/>
        <v>0</v>
      </c>
      <c r="O12" s="74">
        <f t="shared" si="0"/>
        <v>0</v>
      </c>
      <c r="P12" s="74">
        <f t="shared" si="0"/>
        <v>0</v>
      </c>
      <c r="Q12" s="74">
        <f t="shared" si="0"/>
        <v>0</v>
      </c>
      <c r="R12" s="74">
        <f t="shared" si="0"/>
        <v>0</v>
      </c>
      <c r="S12" s="74">
        <f t="shared" si="0"/>
        <v>0</v>
      </c>
      <c r="T12" s="74">
        <f t="shared" si="0"/>
        <v>0</v>
      </c>
      <c r="U12" s="74">
        <f t="shared" si="0"/>
        <v>0</v>
      </c>
      <c r="V12" s="74">
        <f t="shared" si="0"/>
        <v>0</v>
      </c>
      <c r="W12" s="74">
        <f t="shared" si="0"/>
        <v>0</v>
      </c>
      <c r="Z12" s="62"/>
      <c r="AA12" s="62"/>
      <c r="AB12" s="62"/>
      <c r="AC12" s="62"/>
      <c r="AD12" s="62"/>
      <c r="AE12" s="62"/>
    </row>
    <row r="13" spans="2:31" x14ac:dyDescent="0.25">
      <c r="C13" s="56">
        <v>1</v>
      </c>
      <c r="D13" s="67" t="s">
        <v>105</v>
      </c>
      <c r="E13" s="75">
        <f>SUMPRODUCT($I$12:$W$12,$I13:$W13)</f>
        <v>0</v>
      </c>
      <c r="F13" s="76">
        <v>0</v>
      </c>
      <c r="G13" s="77">
        <f>E13-F13</f>
        <v>0</v>
      </c>
      <c r="H13" s="78"/>
      <c r="I13" s="79"/>
      <c r="J13" s="79"/>
      <c r="K13" s="79"/>
      <c r="L13" s="79"/>
      <c r="M13" s="79"/>
      <c r="N13" s="79"/>
      <c r="O13" s="79"/>
      <c r="P13" s="79"/>
      <c r="Q13" s="79"/>
      <c r="R13" s="79"/>
      <c r="S13" s="79"/>
      <c r="T13" s="79"/>
      <c r="U13" s="79"/>
      <c r="V13" s="79"/>
      <c r="W13" s="79"/>
      <c r="X13" s="80"/>
      <c r="Y13" s="80"/>
      <c r="Z13" s="62"/>
      <c r="AA13" s="62"/>
      <c r="AB13" s="62"/>
      <c r="AC13" s="62"/>
      <c r="AD13" s="62"/>
      <c r="AE13" s="62"/>
    </row>
    <row r="14" spans="2:31" x14ac:dyDescent="0.25">
      <c r="C14" s="56">
        <v>2</v>
      </c>
      <c r="D14" s="67" t="s">
        <v>104</v>
      </c>
      <c r="E14" s="75">
        <f>SUMPRODUCT($I$12:$W$12,$I14:$W14)</f>
        <v>0</v>
      </c>
      <c r="F14" s="76">
        <v>0</v>
      </c>
      <c r="G14" s="77">
        <f>E14-F14</f>
        <v>0</v>
      </c>
      <c r="H14" s="78"/>
      <c r="I14" s="79"/>
      <c r="J14" s="79"/>
      <c r="K14" s="79"/>
      <c r="L14" s="79"/>
      <c r="M14" s="79"/>
      <c r="N14" s="79"/>
      <c r="O14" s="79"/>
      <c r="P14" s="79"/>
      <c r="Q14" s="79"/>
      <c r="R14" s="79"/>
      <c r="S14" s="79"/>
      <c r="T14" s="79"/>
      <c r="U14" s="79"/>
      <c r="V14" s="79"/>
      <c r="W14" s="79"/>
      <c r="X14" s="80"/>
      <c r="Y14" s="80"/>
      <c r="Z14" s="62"/>
      <c r="AA14" s="62"/>
      <c r="AB14" s="62"/>
      <c r="AC14" s="62"/>
      <c r="AD14" s="62"/>
      <c r="AE14" s="62"/>
    </row>
    <row r="15" spans="2:31" x14ac:dyDescent="0.25">
      <c r="C15" s="56">
        <v>3</v>
      </c>
      <c r="D15" s="67" t="s">
        <v>19</v>
      </c>
      <c r="E15" s="75">
        <f t="shared" ref="E15:E30" si="1">SUMPRODUCT($I$12:$W$12,$I15:$W15)</f>
        <v>0</v>
      </c>
      <c r="F15" s="76">
        <v>0</v>
      </c>
      <c r="G15" s="77">
        <f t="shared" ref="G15:G29" si="2">E15-F15</f>
        <v>0</v>
      </c>
      <c r="H15" s="78"/>
      <c r="I15" s="79"/>
      <c r="J15" s="79"/>
      <c r="K15" s="79"/>
      <c r="L15" s="79"/>
      <c r="M15" s="79"/>
      <c r="N15" s="79"/>
      <c r="O15" s="79"/>
      <c r="P15" s="79"/>
      <c r="Q15" s="79"/>
      <c r="R15" s="79"/>
      <c r="S15" s="79"/>
      <c r="T15" s="79"/>
      <c r="U15" s="79"/>
      <c r="V15" s="79"/>
      <c r="W15" s="79"/>
      <c r="X15" s="80"/>
      <c r="Y15" s="80"/>
      <c r="Z15" s="62"/>
      <c r="AA15" s="62"/>
      <c r="AB15" s="62"/>
      <c r="AC15" s="62"/>
      <c r="AD15" s="62"/>
      <c r="AE15" s="62"/>
    </row>
    <row r="16" spans="2:31" x14ac:dyDescent="0.25">
      <c r="C16" s="56">
        <v>4</v>
      </c>
      <c r="D16" s="67" t="s">
        <v>20</v>
      </c>
      <c r="E16" s="75">
        <f t="shared" si="1"/>
        <v>0</v>
      </c>
      <c r="F16" s="76">
        <v>0</v>
      </c>
      <c r="G16" s="77">
        <f t="shared" si="2"/>
        <v>0</v>
      </c>
      <c r="H16" s="78"/>
      <c r="I16" s="79"/>
      <c r="J16" s="79"/>
      <c r="K16" s="79"/>
      <c r="L16" s="79"/>
      <c r="M16" s="79"/>
      <c r="N16" s="79"/>
      <c r="O16" s="79"/>
      <c r="P16" s="79"/>
      <c r="Q16" s="79"/>
      <c r="R16" s="79"/>
      <c r="S16" s="79"/>
      <c r="T16" s="79"/>
      <c r="U16" s="79"/>
      <c r="V16" s="79"/>
      <c r="W16" s="79"/>
      <c r="X16" s="80"/>
      <c r="Y16" s="80"/>
    </row>
    <row r="17" spans="3:25" x14ac:dyDescent="0.25">
      <c r="C17" s="56">
        <v>5</v>
      </c>
      <c r="D17" s="67" t="s">
        <v>21</v>
      </c>
      <c r="E17" s="75">
        <f t="shared" si="1"/>
        <v>0</v>
      </c>
      <c r="F17" s="76">
        <v>0</v>
      </c>
      <c r="G17" s="77">
        <f t="shared" si="2"/>
        <v>0</v>
      </c>
      <c r="H17" s="78"/>
      <c r="I17" s="79"/>
      <c r="J17" s="79"/>
      <c r="K17" s="79"/>
      <c r="L17" s="79"/>
      <c r="M17" s="79"/>
      <c r="N17" s="79"/>
      <c r="O17" s="79"/>
      <c r="P17" s="79"/>
      <c r="Q17" s="79"/>
      <c r="R17" s="79"/>
      <c r="S17" s="79"/>
      <c r="T17" s="79"/>
      <c r="U17" s="79"/>
      <c r="V17" s="79"/>
      <c r="W17" s="79"/>
      <c r="X17" s="80"/>
      <c r="Y17" s="80"/>
    </row>
    <row r="18" spans="3:25" x14ac:dyDescent="0.25">
      <c r="C18" s="56">
        <v>6</v>
      </c>
      <c r="D18" s="67" t="s">
        <v>22</v>
      </c>
      <c r="E18" s="75">
        <f t="shared" si="1"/>
        <v>0</v>
      </c>
      <c r="F18" s="76">
        <v>0</v>
      </c>
      <c r="G18" s="77">
        <f t="shared" si="2"/>
        <v>0</v>
      </c>
      <c r="H18" s="78"/>
      <c r="I18" s="79"/>
      <c r="J18" s="79"/>
      <c r="K18" s="79"/>
      <c r="L18" s="79"/>
      <c r="M18" s="79"/>
      <c r="N18" s="79"/>
      <c r="O18" s="79"/>
      <c r="P18" s="79"/>
      <c r="Q18" s="79"/>
      <c r="R18" s="79"/>
      <c r="S18" s="79"/>
      <c r="T18" s="79"/>
      <c r="U18" s="79"/>
      <c r="V18" s="79"/>
      <c r="W18" s="79"/>
      <c r="X18" s="80"/>
      <c r="Y18" s="80"/>
    </row>
    <row r="19" spans="3:25" x14ac:dyDescent="0.25">
      <c r="C19" s="56">
        <v>7</v>
      </c>
      <c r="D19" s="67" t="s">
        <v>23</v>
      </c>
      <c r="E19" s="75">
        <f t="shared" si="1"/>
        <v>0</v>
      </c>
      <c r="F19" s="76">
        <v>0</v>
      </c>
      <c r="G19" s="77">
        <f t="shared" si="2"/>
        <v>0</v>
      </c>
      <c r="H19" s="78"/>
      <c r="I19" s="79"/>
      <c r="J19" s="79"/>
      <c r="K19" s="79"/>
      <c r="L19" s="79"/>
      <c r="M19" s="79"/>
      <c r="N19" s="79"/>
      <c r="O19" s="79"/>
      <c r="P19" s="79"/>
      <c r="Q19" s="79"/>
      <c r="R19" s="79"/>
      <c r="S19" s="79"/>
      <c r="T19" s="79"/>
      <c r="U19" s="79"/>
      <c r="V19" s="79"/>
      <c r="W19" s="79"/>
      <c r="X19" s="80"/>
      <c r="Y19" s="80"/>
    </row>
    <row r="20" spans="3:25" x14ac:dyDescent="0.25">
      <c r="C20" s="56">
        <v>8</v>
      </c>
      <c r="D20" s="67" t="s">
        <v>24</v>
      </c>
      <c r="E20" s="75">
        <f t="shared" si="1"/>
        <v>0</v>
      </c>
      <c r="F20" s="76">
        <v>0</v>
      </c>
      <c r="G20" s="77">
        <f>E20-F20</f>
        <v>0</v>
      </c>
      <c r="H20" s="78"/>
      <c r="I20" s="79"/>
      <c r="J20" s="79"/>
      <c r="K20" s="79"/>
      <c r="L20" s="79"/>
      <c r="M20" s="79"/>
      <c r="N20" s="79"/>
      <c r="O20" s="79"/>
      <c r="P20" s="79"/>
      <c r="Q20" s="79"/>
      <c r="R20" s="79"/>
      <c r="S20" s="79"/>
      <c r="T20" s="79"/>
      <c r="U20" s="79"/>
      <c r="V20" s="79"/>
      <c r="W20" s="79"/>
      <c r="X20" s="80"/>
      <c r="Y20" s="80"/>
    </row>
    <row r="21" spans="3:25" x14ac:dyDescent="0.25">
      <c r="C21" s="56">
        <v>9</v>
      </c>
      <c r="D21" s="67" t="s">
        <v>25</v>
      </c>
      <c r="E21" s="75">
        <f t="shared" si="1"/>
        <v>0</v>
      </c>
      <c r="F21" s="76">
        <v>0</v>
      </c>
      <c r="G21" s="77">
        <f t="shared" si="2"/>
        <v>0</v>
      </c>
      <c r="H21" s="78"/>
      <c r="I21" s="79"/>
      <c r="J21" s="79"/>
      <c r="K21" s="79"/>
      <c r="L21" s="79"/>
      <c r="M21" s="79"/>
      <c r="N21" s="79"/>
      <c r="O21" s="79"/>
      <c r="P21" s="79"/>
      <c r="Q21" s="79"/>
      <c r="R21" s="79"/>
      <c r="S21" s="79"/>
      <c r="T21" s="79"/>
      <c r="U21" s="79"/>
      <c r="V21" s="79"/>
      <c r="W21" s="79"/>
      <c r="X21" s="80"/>
      <c r="Y21" s="80"/>
    </row>
    <row r="22" spans="3:25" x14ac:dyDescent="0.25">
      <c r="C22" s="56">
        <v>10</v>
      </c>
      <c r="D22" s="67" t="s">
        <v>26</v>
      </c>
      <c r="E22" s="75">
        <f t="shared" si="1"/>
        <v>0</v>
      </c>
      <c r="F22" s="76">
        <v>0</v>
      </c>
      <c r="G22" s="77">
        <f t="shared" si="2"/>
        <v>0</v>
      </c>
      <c r="H22" s="78"/>
      <c r="I22" s="79"/>
      <c r="J22" s="79"/>
      <c r="K22" s="79"/>
      <c r="L22" s="79"/>
      <c r="M22" s="79"/>
      <c r="N22" s="79"/>
      <c r="O22" s="79"/>
      <c r="P22" s="79"/>
      <c r="Q22" s="79"/>
      <c r="R22" s="79"/>
      <c r="S22" s="79"/>
      <c r="T22" s="79"/>
      <c r="U22" s="79"/>
      <c r="V22" s="79"/>
      <c r="W22" s="79"/>
      <c r="X22" s="80"/>
      <c r="Y22" s="80"/>
    </row>
    <row r="23" spans="3:25" x14ac:dyDescent="0.25">
      <c r="C23" s="56">
        <v>11</v>
      </c>
      <c r="D23" s="67" t="s">
        <v>27</v>
      </c>
      <c r="E23" s="75">
        <f t="shared" si="1"/>
        <v>0</v>
      </c>
      <c r="F23" s="76">
        <v>0</v>
      </c>
      <c r="G23" s="77">
        <f t="shared" si="2"/>
        <v>0</v>
      </c>
      <c r="H23" s="78"/>
      <c r="I23" s="79"/>
      <c r="J23" s="79"/>
      <c r="K23" s="79"/>
      <c r="L23" s="79"/>
      <c r="M23" s="79"/>
      <c r="N23" s="79"/>
      <c r="O23" s="79"/>
      <c r="P23" s="79"/>
      <c r="Q23" s="79"/>
      <c r="R23" s="79"/>
      <c r="S23" s="79"/>
      <c r="T23" s="79"/>
      <c r="U23" s="79"/>
      <c r="V23" s="79"/>
      <c r="W23" s="79"/>
      <c r="X23" s="80"/>
      <c r="Y23" s="80"/>
    </row>
    <row r="24" spans="3:25" x14ac:dyDescent="0.25">
      <c r="C24" s="56">
        <v>12</v>
      </c>
      <c r="D24" s="67" t="s">
        <v>28</v>
      </c>
      <c r="E24" s="75">
        <f t="shared" si="1"/>
        <v>0</v>
      </c>
      <c r="F24" s="76">
        <v>0</v>
      </c>
      <c r="G24" s="77">
        <f t="shared" si="2"/>
        <v>0</v>
      </c>
      <c r="H24" s="78"/>
      <c r="I24" s="79"/>
      <c r="J24" s="79"/>
      <c r="K24" s="79"/>
      <c r="L24" s="79"/>
      <c r="M24" s="79"/>
      <c r="N24" s="79"/>
      <c r="O24" s="79"/>
      <c r="P24" s="79"/>
      <c r="Q24" s="79"/>
      <c r="R24" s="79"/>
      <c r="S24" s="79"/>
      <c r="T24" s="79"/>
      <c r="U24" s="79"/>
      <c r="V24" s="79"/>
      <c r="W24" s="79"/>
      <c r="X24" s="80"/>
      <c r="Y24" s="80"/>
    </row>
    <row r="25" spans="3:25" x14ac:dyDescent="0.25">
      <c r="C25" s="56">
        <v>13</v>
      </c>
      <c r="D25" s="67" t="s">
        <v>29</v>
      </c>
      <c r="E25" s="75">
        <f t="shared" si="1"/>
        <v>0</v>
      </c>
      <c r="F25" s="76">
        <v>0</v>
      </c>
      <c r="G25" s="77">
        <f t="shared" si="2"/>
        <v>0</v>
      </c>
      <c r="H25" s="78"/>
      <c r="I25" s="79"/>
      <c r="J25" s="79"/>
      <c r="K25" s="79"/>
      <c r="L25" s="79"/>
      <c r="M25" s="79"/>
      <c r="N25" s="79"/>
      <c r="O25" s="79"/>
      <c r="P25" s="79"/>
      <c r="Q25" s="79"/>
      <c r="R25" s="79"/>
      <c r="S25" s="79"/>
      <c r="T25" s="79"/>
      <c r="U25" s="79"/>
      <c r="V25" s="79"/>
      <c r="W25" s="79"/>
      <c r="X25" s="80"/>
      <c r="Y25" s="80"/>
    </row>
    <row r="26" spans="3:25" x14ac:dyDescent="0.25">
      <c r="C26" s="56">
        <v>14</v>
      </c>
      <c r="D26" s="67" t="s">
        <v>29</v>
      </c>
      <c r="E26" s="75">
        <f t="shared" si="1"/>
        <v>0</v>
      </c>
      <c r="F26" s="76">
        <v>0</v>
      </c>
      <c r="G26" s="77">
        <f t="shared" si="2"/>
        <v>0</v>
      </c>
      <c r="H26" s="78"/>
      <c r="I26" s="79"/>
      <c r="J26" s="79"/>
      <c r="K26" s="79"/>
      <c r="L26" s="79"/>
      <c r="M26" s="79"/>
      <c r="N26" s="79"/>
      <c r="O26" s="79"/>
      <c r="P26" s="79"/>
      <c r="Q26" s="79"/>
      <c r="R26" s="79"/>
      <c r="S26" s="79"/>
      <c r="T26" s="79"/>
      <c r="U26" s="79"/>
      <c r="V26" s="79"/>
      <c r="W26" s="79"/>
      <c r="X26" s="80"/>
      <c r="Y26" s="80"/>
    </row>
    <row r="27" spans="3:25" x14ac:dyDescent="0.25">
      <c r="C27" s="56">
        <v>15</v>
      </c>
      <c r="D27" s="67" t="s">
        <v>29</v>
      </c>
      <c r="E27" s="75">
        <f t="shared" si="1"/>
        <v>0</v>
      </c>
      <c r="F27" s="76">
        <v>0</v>
      </c>
      <c r="G27" s="77">
        <f t="shared" si="2"/>
        <v>0</v>
      </c>
      <c r="H27" s="78"/>
      <c r="I27" s="79"/>
      <c r="J27" s="79"/>
      <c r="K27" s="79"/>
      <c r="L27" s="79"/>
      <c r="M27" s="79"/>
      <c r="N27" s="79"/>
      <c r="O27" s="79"/>
      <c r="P27" s="79"/>
      <c r="Q27" s="79"/>
      <c r="R27" s="79"/>
      <c r="S27" s="79"/>
      <c r="T27" s="79"/>
      <c r="U27" s="79"/>
      <c r="V27" s="79"/>
      <c r="W27" s="79"/>
      <c r="X27" s="80"/>
      <c r="Y27" s="80"/>
    </row>
    <row r="28" spans="3:25" x14ac:dyDescent="0.25">
      <c r="C28" s="56">
        <v>16</v>
      </c>
      <c r="D28" s="67" t="s">
        <v>29</v>
      </c>
      <c r="E28" s="75">
        <f t="shared" si="1"/>
        <v>0</v>
      </c>
      <c r="F28" s="76">
        <v>0</v>
      </c>
      <c r="G28" s="77">
        <f t="shared" si="2"/>
        <v>0</v>
      </c>
      <c r="H28" s="78"/>
      <c r="I28" s="79"/>
      <c r="J28" s="79"/>
      <c r="K28" s="79"/>
      <c r="L28" s="79"/>
      <c r="M28" s="79"/>
      <c r="N28" s="79"/>
      <c r="O28" s="79"/>
      <c r="P28" s="79"/>
      <c r="Q28" s="79"/>
      <c r="R28" s="79"/>
      <c r="S28" s="79"/>
      <c r="T28" s="79"/>
      <c r="U28" s="79"/>
      <c r="V28" s="79"/>
      <c r="W28" s="79"/>
      <c r="X28" s="80"/>
      <c r="Y28" s="80"/>
    </row>
    <row r="29" spans="3:25" x14ac:dyDescent="0.25">
      <c r="C29" s="56">
        <v>17</v>
      </c>
      <c r="D29" s="67" t="s">
        <v>29</v>
      </c>
      <c r="E29" s="75">
        <f t="shared" si="1"/>
        <v>0</v>
      </c>
      <c r="F29" s="76">
        <v>0</v>
      </c>
      <c r="G29" s="77">
        <f t="shared" si="2"/>
        <v>0</v>
      </c>
      <c r="H29" s="78"/>
      <c r="I29" s="79"/>
      <c r="J29" s="79"/>
      <c r="K29" s="79"/>
      <c r="L29" s="79"/>
      <c r="M29" s="79"/>
      <c r="N29" s="79"/>
      <c r="O29" s="79"/>
      <c r="P29" s="79"/>
      <c r="Q29" s="79"/>
      <c r="R29" s="79"/>
      <c r="S29" s="79"/>
      <c r="T29" s="79"/>
      <c r="U29" s="79"/>
      <c r="V29" s="79"/>
      <c r="W29" s="79"/>
      <c r="X29" s="80"/>
      <c r="Y29" s="80"/>
    </row>
    <row r="30" spans="3:25" x14ac:dyDescent="0.25">
      <c r="C30" s="56">
        <v>18</v>
      </c>
      <c r="D30" s="67" t="s">
        <v>29</v>
      </c>
      <c r="E30" s="75">
        <f t="shared" si="1"/>
        <v>0</v>
      </c>
      <c r="F30" s="76">
        <v>0</v>
      </c>
      <c r="G30" s="77">
        <f>E30-F30</f>
        <v>0</v>
      </c>
      <c r="H30" s="78"/>
      <c r="I30" s="79"/>
      <c r="J30" s="79"/>
      <c r="K30" s="79"/>
      <c r="L30" s="79"/>
      <c r="M30" s="79"/>
      <c r="N30" s="79"/>
      <c r="O30" s="79"/>
      <c r="P30" s="79"/>
      <c r="Q30" s="79"/>
      <c r="R30" s="79"/>
      <c r="S30" s="79"/>
      <c r="T30" s="79"/>
      <c r="U30" s="79"/>
      <c r="V30" s="79"/>
      <c r="W30" s="79"/>
      <c r="X30" s="80"/>
      <c r="Y30" s="80"/>
    </row>
    <row r="31" spans="3:25" x14ac:dyDescent="0.25">
      <c r="D31" s="81" t="s">
        <v>15</v>
      </c>
      <c r="E31" s="82">
        <f>SUM(E13:E30)</f>
        <v>0</v>
      </c>
      <c r="F31" s="82">
        <f t="shared" ref="F31" si="3">SUM(F13:F30)</f>
        <v>0</v>
      </c>
      <c r="G31" s="82">
        <f>SUM(G13:G30)</f>
        <v>0</v>
      </c>
      <c r="H31" s="83"/>
      <c r="I31" s="81">
        <f>SUM(I13:I30)</f>
        <v>0</v>
      </c>
      <c r="J31" s="81">
        <f t="shared" ref="J31:W31" si="4">SUM(J13:J30)</f>
        <v>0</v>
      </c>
      <c r="K31" s="81">
        <f t="shared" si="4"/>
        <v>0</v>
      </c>
      <c r="L31" s="81">
        <f t="shared" si="4"/>
        <v>0</v>
      </c>
      <c r="M31" s="81">
        <f t="shared" si="4"/>
        <v>0</v>
      </c>
      <c r="N31" s="81">
        <f t="shared" si="4"/>
        <v>0</v>
      </c>
      <c r="O31" s="81">
        <f t="shared" si="4"/>
        <v>0</v>
      </c>
      <c r="P31" s="81">
        <f t="shared" si="4"/>
        <v>0</v>
      </c>
      <c r="Q31" s="81">
        <f t="shared" si="4"/>
        <v>0</v>
      </c>
      <c r="R31" s="81">
        <f t="shared" si="4"/>
        <v>0</v>
      </c>
      <c r="S31" s="81">
        <f t="shared" si="4"/>
        <v>0</v>
      </c>
      <c r="T31" s="81">
        <f t="shared" si="4"/>
        <v>0</v>
      </c>
      <c r="U31" s="81">
        <f t="shared" si="4"/>
        <v>0</v>
      </c>
      <c r="V31" s="81">
        <f t="shared" si="4"/>
        <v>0</v>
      </c>
      <c r="W31" s="81">
        <f t="shared" si="4"/>
        <v>0</v>
      </c>
      <c r="X31" s="81"/>
      <c r="Y31" s="81"/>
    </row>
    <row r="33" spans="2:26" x14ac:dyDescent="0.25">
      <c r="B33" s="63" t="s">
        <v>30</v>
      </c>
    </row>
    <row r="34" spans="2:26" x14ac:dyDescent="0.25">
      <c r="H34" s="65" t="s">
        <v>31</v>
      </c>
      <c r="I34" s="84"/>
      <c r="J34" s="84"/>
      <c r="K34" s="84"/>
      <c r="L34" s="84"/>
      <c r="M34" s="84"/>
      <c r="N34" s="84"/>
      <c r="O34" s="84"/>
      <c r="P34" s="84"/>
      <c r="Q34" s="84"/>
      <c r="R34" s="84"/>
      <c r="S34" s="84"/>
      <c r="T34" s="84"/>
      <c r="U34" s="84"/>
      <c r="V34" s="84"/>
      <c r="W34" s="84"/>
      <c r="X34" s="69"/>
    </row>
    <row r="35" spans="2:26" ht="26.25" x14ac:dyDescent="0.25">
      <c r="D35" s="10" t="s">
        <v>14</v>
      </c>
      <c r="E35" s="17" t="s">
        <v>15</v>
      </c>
      <c r="F35" s="71" t="s">
        <v>16</v>
      </c>
      <c r="G35" s="72" t="s">
        <v>17</v>
      </c>
      <c r="H35" s="73" t="s">
        <v>37</v>
      </c>
      <c r="I35" s="85"/>
      <c r="J35" s="85"/>
      <c r="K35" s="85"/>
      <c r="L35" s="85"/>
      <c r="M35" s="85"/>
      <c r="N35" s="85"/>
      <c r="O35" s="85"/>
      <c r="P35" s="85"/>
      <c r="Q35" s="85"/>
      <c r="R35" s="85"/>
      <c r="S35" s="85"/>
      <c r="T35" s="85"/>
      <c r="U35" s="85"/>
      <c r="V35" s="85"/>
      <c r="W35" s="85"/>
    </row>
    <row r="36" spans="2:26" x14ac:dyDescent="0.25">
      <c r="C36" s="56">
        <v>1</v>
      </c>
      <c r="D36" s="33" t="str">
        <f>D13</f>
        <v>Complete NEPA Document</v>
      </c>
      <c r="E36" s="22">
        <f t="shared" ref="E36:E53" si="5">SUMPRODUCT($I$35:$W$35,$I36:$W36)</f>
        <v>0</v>
      </c>
      <c r="F36" s="76">
        <v>0</v>
      </c>
      <c r="G36" s="77">
        <f>E36-F36</f>
        <v>0</v>
      </c>
      <c r="H36" s="78"/>
      <c r="I36" s="79"/>
      <c r="J36" s="79"/>
      <c r="K36" s="79"/>
      <c r="L36" s="79"/>
      <c r="M36" s="79"/>
      <c r="N36" s="79"/>
      <c r="O36" s="79"/>
      <c r="P36" s="79"/>
      <c r="Q36" s="79"/>
      <c r="R36" s="79"/>
      <c r="S36" s="79"/>
      <c r="T36" s="79"/>
      <c r="U36" s="79"/>
      <c r="V36" s="79"/>
      <c r="W36" s="79"/>
      <c r="X36" s="80"/>
      <c r="Y36" s="80"/>
      <c r="Z36" s="86"/>
    </row>
    <row r="37" spans="2:26" x14ac:dyDescent="0.25">
      <c r="C37" s="56">
        <v>2</v>
      </c>
      <c r="D37" s="33" t="s">
        <v>106</v>
      </c>
      <c r="E37" s="22">
        <f t="shared" si="5"/>
        <v>0</v>
      </c>
      <c r="F37" s="76">
        <v>0</v>
      </c>
      <c r="G37" s="77">
        <f>E37-F37</f>
        <v>0</v>
      </c>
      <c r="H37" s="78"/>
      <c r="I37" s="79"/>
      <c r="J37" s="79"/>
      <c r="K37" s="79"/>
      <c r="L37" s="79"/>
      <c r="M37" s="79"/>
      <c r="N37" s="79"/>
      <c r="O37" s="79"/>
      <c r="P37" s="79"/>
      <c r="Q37" s="79"/>
      <c r="R37" s="79"/>
      <c r="S37" s="79"/>
      <c r="T37" s="79"/>
      <c r="U37" s="79"/>
      <c r="V37" s="79"/>
      <c r="W37" s="79"/>
      <c r="X37" s="80"/>
      <c r="Y37" s="80"/>
      <c r="Z37" s="86"/>
    </row>
    <row r="38" spans="2:26" x14ac:dyDescent="0.25">
      <c r="C38" s="56">
        <v>3</v>
      </c>
      <c r="D38" s="33" t="str">
        <f t="shared" ref="D38:D53" si="6">D15</f>
        <v>CEQA Document</v>
      </c>
      <c r="E38" s="22">
        <f t="shared" si="5"/>
        <v>0</v>
      </c>
      <c r="F38" s="76">
        <v>0</v>
      </c>
      <c r="G38" s="77">
        <f t="shared" ref="G38:G53" si="7">E38-F38</f>
        <v>0</v>
      </c>
      <c r="H38" s="78"/>
      <c r="I38" s="79"/>
      <c r="J38" s="79"/>
      <c r="K38" s="79"/>
      <c r="L38" s="79"/>
      <c r="M38" s="79"/>
      <c r="N38" s="79"/>
      <c r="O38" s="79"/>
      <c r="P38" s="79"/>
      <c r="Q38" s="79"/>
      <c r="R38" s="79"/>
      <c r="S38" s="79"/>
      <c r="T38" s="79"/>
      <c r="U38" s="79"/>
      <c r="V38" s="79"/>
      <c r="W38" s="79"/>
      <c r="X38" s="80"/>
      <c r="Y38" s="80"/>
    </row>
    <row r="39" spans="2:26" x14ac:dyDescent="0.25">
      <c r="C39" s="56">
        <v>4</v>
      </c>
      <c r="D39" s="33" t="str">
        <f t="shared" si="6"/>
        <v>Permitting (404, 401, 1600, ESA, FEMA. Local)</v>
      </c>
      <c r="E39" s="22">
        <f t="shared" si="5"/>
        <v>0</v>
      </c>
      <c r="F39" s="76">
        <v>0</v>
      </c>
      <c r="G39" s="77">
        <f t="shared" si="7"/>
        <v>0</v>
      </c>
      <c r="H39" s="78"/>
      <c r="I39" s="79"/>
      <c r="J39" s="79"/>
      <c r="K39" s="79"/>
      <c r="L39" s="79"/>
      <c r="M39" s="79"/>
      <c r="N39" s="79"/>
      <c r="O39" s="79"/>
      <c r="P39" s="79"/>
      <c r="Q39" s="79"/>
      <c r="R39" s="79"/>
      <c r="S39" s="79"/>
      <c r="T39" s="79"/>
      <c r="U39" s="79"/>
      <c r="V39" s="79"/>
      <c r="W39" s="79"/>
      <c r="X39" s="80"/>
      <c r="Y39" s="80"/>
    </row>
    <row r="40" spans="2:26" x14ac:dyDescent="0.25">
      <c r="C40" s="56">
        <v>5</v>
      </c>
      <c r="D40" s="33" t="str">
        <f t="shared" si="6"/>
        <v>Design</v>
      </c>
      <c r="E40" s="22">
        <f t="shared" si="5"/>
        <v>0</v>
      </c>
      <c r="F40" s="76">
        <v>0</v>
      </c>
      <c r="G40" s="77">
        <f t="shared" si="7"/>
        <v>0</v>
      </c>
      <c r="H40" s="78"/>
      <c r="I40" s="79"/>
      <c r="J40" s="79"/>
      <c r="K40" s="79"/>
      <c r="L40" s="79"/>
      <c r="M40" s="79"/>
      <c r="N40" s="79"/>
      <c r="O40" s="79"/>
      <c r="P40" s="79"/>
      <c r="Q40" s="79"/>
      <c r="R40" s="79"/>
      <c r="S40" s="79"/>
      <c r="T40" s="79"/>
      <c r="U40" s="79"/>
      <c r="V40" s="79"/>
      <c r="W40" s="79"/>
      <c r="X40" s="80"/>
      <c r="Y40" s="80"/>
    </row>
    <row r="41" spans="2:26" x14ac:dyDescent="0.25">
      <c r="C41" s="56">
        <v>6</v>
      </c>
      <c r="D41" s="33" t="str">
        <f t="shared" si="6"/>
        <v>Engineering</v>
      </c>
      <c r="E41" s="22">
        <f t="shared" si="5"/>
        <v>0</v>
      </c>
      <c r="F41" s="76">
        <v>0</v>
      </c>
      <c r="G41" s="77">
        <f t="shared" si="7"/>
        <v>0</v>
      </c>
      <c r="H41" s="78"/>
      <c r="I41" s="79"/>
      <c r="J41" s="79"/>
      <c r="K41" s="79"/>
      <c r="L41" s="79"/>
      <c r="M41" s="79"/>
      <c r="N41" s="79"/>
      <c r="O41" s="79"/>
      <c r="P41" s="79"/>
      <c r="Q41" s="79"/>
      <c r="R41" s="79"/>
      <c r="S41" s="79"/>
      <c r="T41" s="79"/>
      <c r="U41" s="79"/>
      <c r="V41" s="79"/>
      <c r="W41" s="79"/>
      <c r="X41" s="80"/>
      <c r="Y41" s="80"/>
    </row>
    <row r="42" spans="2:26" x14ac:dyDescent="0.25">
      <c r="C42" s="56">
        <v>7</v>
      </c>
      <c r="D42" s="33" t="str">
        <f t="shared" si="6"/>
        <v>Stakeholder Outreach</v>
      </c>
      <c r="E42" s="22">
        <f t="shared" si="5"/>
        <v>0</v>
      </c>
      <c r="F42" s="76">
        <v>0</v>
      </c>
      <c r="G42" s="77">
        <f t="shared" si="7"/>
        <v>0</v>
      </c>
      <c r="H42" s="78"/>
      <c r="I42" s="79"/>
      <c r="J42" s="79"/>
      <c r="K42" s="79"/>
      <c r="L42" s="79"/>
      <c r="M42" s="79"/>
      <c r="N42" s="79"/>
      <c r="O42" s="79"/>
      <c r="P42" s="79"/>
      <c r="Q42" s="79"/>
      <c r="R42" s="79"/>
      <c r="S42" s="79"/>
      <c r="T42" s="79"/>
      <c r="U42" s="79"/>
      <c r="V42" s="79"/>
      <c r="W42" s="79"/>
      <c r="X42" s="80"/>
      <c r="Y42" s="80"/>
    </row>
    <row r="43" spans="2:26" x14ac:dyDescent="0.25">
      <c r="C43" s="56">
        <v>8</v>
      </c>
      <c r="D43" s="33" t="str">
        <f t="shared" si="6"/>
        <v>Construction</v>
      </c>
      <c r="E43" s="22">
        <f t="shared" si="5"/>
        <v>0</v>
      </c>
      <c r="F43" s="76">
        <v>0</v>
      </c>
      <c r="G43" s="77">
        <f t="shared" si="7"/>
        <v>0</v>
      </c>
      <c r="H43" s="78"/>
      <c r="I43" s="79"/>
      <c r="J43" s="79"/>
      <c r="K43" s="79"/>
      <c r="L43" s="79"/>
      <c r="M43" s="79"/>
      <c r="N43" s="79"/>
      <c r="O43" s="79"/>
      <c r="P43" s="79"/>
      <c r="Q43" s="79"/>
      <c r="R43" s="79"/>
      <c r="S43" s="79"/>
      <c r="T43" s="79"/>
      <c r="U43" s="79"/>
      <c r="V43" s="79"/>
      <c r="W43" s="79"/>
      <c r="X43" s="80"/>
      <c r="Y43" s="80"/>
    </row>
    <row r="44" spans="2:26" x14ac:dyDescent="0.25">
      <c r="C44" s="56">
        <v>9</v>
      </c>
      <c r="D44" s="33" t="str">
        <f t="shared" si="6"/>
        <v>Implementation</v>
      </c>
      <c r="E44" s="22">
        <f t="shared" si="5"/>
        <v>0</v>
      </c>
      <c r="F44" s="76">
        <v>0</v>
      </c>
      <c r="G44" s="77">
        <f t="shared" si="7"/>
        <v>0</v>
      </c>
      <c r="H44" s="78"/>
      <c r="I44" s="79"/>
      <c r="J44" s="79"/>
      <c r="K44" s="79"/>
      <c r="L44" s="79"/>
      <c r="M44" s="79"/>
      <c r="N44" s="79"/>
      <c r="O44" s="79"/>
      <c r="P44" s="79"/>
      <c r="Q44" s="79"/>
      <c r="R44" s="79"/>
      <c r="S44" s="79"/>
      <c r="T44" s="79"/>
      <c r="U44" s="79"/>
      <c r="V44" s="79"/>
      <c r="W44" s="79"/>
      <c r="X44" s="80"/>
      <c r="Y44" s="80"/>
    </row>
    <row r="45" spans="2:26" x14ac:dyDescent="0.25">
      <c r="C45" s="56">
        <v>10</v>
      </c>
      <c r="D45" s="33" t="str">
        <f t="shared" si="6"/>
        <v>Monitoring/Evaluation</v>
      </c>
      <c r="E45" s="22">
        <f t="shared" si="5"/>
        <v>0</v>
      </c>
      <c r="F45" s="76">
        <v>0</v>
      </c>
      <c r="G45" s="77">
        <f t="shared" si="7"/>
        <v>0</v>
      </c>
      <c r="H45" s="78"/>
      <c r="I45" s="79"/>
      <c r="J45" s="79"/>
      <c r="K45" s="79"/>
      <c r="L45" s="79"/>
      <c r="M45" s="79"/>
      <c r="N45" s="79"/>
      <c r="O45" s="79"/>
      <c r="P45" s="79"/>
      <c r="Q45" s="79"/>
      <c r="R45" s="79"/>
      <c r="S45" s="79"/>
      <c r="T45" s="79"/>
      <c r="U45" s="79"/>
      <c r="V45" s="79"/>
      <c r="W45" s="79"/>
      <c r="X45" s="80"/>
      <c r="Y45" s="80"/>
    </row>
    <row r="46" spans="2:26" x14ac:dyDescent="0.25">
      <c r="C46" s="56">
        <v>11</v>
      </c>
      <c r="D46" s="33" t="str">
        <f t="shared" si="6"/>
        <v>Reporting</v>
      </c>
      <c r="E46" s="22">
        <f t="shared" si="5"/>
        <v>0</v>
      </c>
      <c r="F46" s="76">
        <v>0</v>
      </c>
      <c r="G46" s="77">
        <f t="shared" si="7"/>
        <v>0</v>
      </c>
      <c r="H46" s="78"/>
      <c r="I46" s="79"/>
      <c r="J46" s="79"/>
      <c r="K46" s="79"/>
      <c r="L46" s="79"/>
      <c r="M46" s="79"/>
      <c r="N46" s="79"/>
      <c r="O46" s="79"/>
      <c r="P46" s="79"/>
      <c r="Q46" s="79"/>
      <c r="R46" s="79"/>
      <c r="S46" s="79"/>
      <c r="T46" s="79"/>
      <c r="U46" s="79"/>
      <c r="V46" s="79"/>
      <c r="W46" s="79"/>
      <c r="X46" s="80"/>
      <c r="Y46" s="80"/>
    </row>
    <row r="47" spans="2:26" x14ac:dyDescent="0.25">
      <c r="C47" s="56">
        <v>12</v>
      </c>
      <c r="D47" s="33" t="str">
        <f t="shared" si="6"/>
        <v>Project Management/Administration</v>
      </c>
      <c r="E47" s="22">
        <f t="shared" si="5"/>
        <v>0</v>
      </c>
      <c r="F47" s="76">
        <v>0</v>
      </c>
      <c r="G47" s="77">
        <f t="shared" si="7"/>
        <v>0</v>
      </c>
      <c r="H47" s="78"/>
      <c r="I47" s="79"/>
      <c r="J47" s="79"/>
      <c r="K47" s="79"/>
      <c r="L47" s="79"/>
      <c r="M47" s="79"/>
      <c r="N47" s="79"/>
      <c r="O47" s="79"/>
      <c r="P47" s="79"/>
      <c r="Q47" s="79"/>
      <c r="R47" s="79"/>
      <c r="S47" s="79"/>
      <c r="T47" s="79"/>
      <c r="U47" s="79"/>
      <c r="V47" s="79"/>
      <c r="W47" s="79"/>
      <c r="X47" s="80"/>
      <c r="Y47" s="80"/>
    </row>
    <row r="48" spans="2:26" x14ac:dyDescent="0.25">
      <c r="C48" s="56">
        <v>13</v>
      </c>
      <c r="D48" s="33" t="str">
        <f t="shared" si="6"/>
        <v>Blank</v>
      </c>
      <c r="E48" s="22">
        <f t="shared" si="5"/>
        <v>0</v>
      </c>
      <c r="F48" s="76">
        <v>0</v>
      </c>
      <c r="G48" s="77">
        <f t="shared" si="7"/>
        <v>0</v>
      </c>
      <c r="H48" s="78"/>
      <c r="I48" s="79"/>
      <c r="J48" s="79"/>
      <c r="K48" s="79"/>
      <c r="L48" s="79"/>
      <c r="M48" s="79"/>
      <c r="N48" s="79"/>
      <c r="O48" s="79"/>
      <c r="P48" s="79"/>
      <c r="Q48" s="79"/>
      <c r="R48" s="79"/>
      <c r="S48" s="79"/>
      <c r="T48" s="79"/>
      <c r="U48" s="79"/>
      <c r="V48" s="79"/>
      <c r="W48" s="79"/>
      <c r="X48" s="80"/>
      <c r="Y48" s="80"/>
    </row>
    <row r="49" spans="2:25" x14ac:dyDescent="0.25">
      <c r="C49" s="56">
        <v>14</v>
      </c>
      <c r="D49" s="33" t="str">
        <f t="shared" si="6"/>
        <v>Blank</v>
      </c>
      <c r="E49" s="22">
        <f t="shared" si="5"/>
        <v>0</v>
      </c>
      <c r="F49" s="76">
        <v>0</v>
      </c>
      <c r="G49" s="77">
        <f t="shared" si="7"/>
        <v>0</v>
      </c>
      <c r="H49" s="78"/>
      <c r="I49" s="79"/>
      <c r="J49" s="79"/>
      <c r="K49" s="79"/>
      <c r="L49" s="79"/>
      <c r="M49" s="79"/>
      <c r="N49" s="79"/>
      <c r="O49" s="79"/>
      <c r="P49" s="79"/>
      <c r="Q49" s="79"/>
      <c r="R49" s="79"/>
      <c r="S49" s="79"/>
      <c r="T49" s="79"/>
      <c r="U49" s="79"/>
      <c r="V49" s="79"/>
      <c r="W49" s="79"/>
      <c r="X49" s="80"/>
      <c r="Y49" s="80"/>
    </row>
    <row r="50" spans="2:25" x14ac:dyDescent="0.25">
      <c r="C50" s="56">
        <v>15</v>
      </c>
      <c r="D50" s="33" t="str">
        <f t="shared" si="6"/>
        <v>Blank</v>
      </c>
      <c r="E50" s="22">
        <f t="shared" si="5"/>
        <v>0</v>
      </c>
      <c r="F50" s="76">
        <v>0</v>
      </c>
      <c r="G50" s="77">
        <f t="shared" si="7"/>
        <v>0</v>
      </c>
      <c r="H50" s="78"/>
      <c r="I50" s="79"/>
      <c r="J50" s="79"/>
      <c r="K50" s="79"/>
      <c r="L50" s="79"/>
      <c r="M50" s="79"/>
      <c r="N50" s="79"/>
      <c r="O50" s="79"/>
      <c r="P50" s="79"/>
      <c r="Q50" s="79"/>
      <c r="R50" s="79"/>
      <c r="S50" s="79"/>
      <c r="T50" s="79"/>
      <c r="U50" s="79"/>
      <c r="V50" s="79"/>
      <c r="W50" s="79"/>
      <c r="X50" s="80"/>
      <c r="Y50" s="80"/>
    </row>
    <row r="51" spans="2:25" x14ac:dyDescent="0.25">
      <c r="C51" s="56">
        <v>16</v>
      </c>
      <c r="D51" s="33" t="str">
        <f t="shared" si="6"/>
        <v>Blank</v>
      </c>
      <c r="E51" s="22">
        <f t="shared" si="5"/>
        <v>0</v>
      </c>
      <c r="F51" s="76">
        <v>0</v>
      </c>
      <c r="G51" s="77">
        <f t="shared" si="7"/>
        <v>0</v>
      </c>
      <c r="H51" s="78"/>
      <c r="I51" s="79"/>
      <c r="J51" s="79"/>
      <c r="K51" s="79"/>
      <c r="L51" s="79"/>
      <c r="M51" s="79"/>
      <c r="N51" s="79"/>
      <c r="O51" s="79"/>
      <c r="P51" s="79"/>
      <c r="Q51" s="79"/>
      <c r="R51" s="79"/>
      <c r="S51" s="79"/>
      <c r="T51" s="79"/>
      <c r="U51" s="79"/>
      <c r="V51" s="79"/>
      <c r="W51" s="79"/>
      <c r="X51" s="80"/>
      <c r="Y51" s="80"/>
    </row>
    <row r="52" spans="2:25" x14ac:dyDescent="0.25">
      <c r="C52" s="56">
        <v>17</v>
      </c>
      <c r="D52" s="33" t="str">
        <f t="shared" si="6"/>
        <v>Blank</v>
      </c>
      <c r="E52" s="22">
        <f t="shared" si="5"/>
        <v>0</v>
      </c>
      <c r="F52" s="76">
        <v>0</v>
      </c>
      <c r="G52" s="77">
        <f t="shared" si="7"/>
        <v>0</v>
      </c>
      <c r="H52" s="78"/>
      <c r="I52" s="79"/>
      <c r="J52" s="79"/>
      <c r="K52" s="79"/>
      <c r="L52" s="79"/>
      <c r="M52" s="79"/>
      <c r="N52" s="79"/>
      <c r="O52" s="79"/>
      <c r="P52" s="79"/>
      <c r="Q52" s="79"/>
      <c r="R52" s="79"/>
      <c r="S52" s="79"/>
      <c r="T52" s="79"/>
      <c r="U52" s="79"/>
      <c r="V52" s="79"/>
      <c r="W52" s="79"/>
      <c r="X52" s="80"/>
      <c r="Y52" s="80"/>
    </row>
    <row r="53" spans="2:25" x14ac:dyDescent="0.25">
      <c r="C53" s="56">
        <v>18</v>
      </c>
      <c r="D53" s="33" t="str">
        <f t="shared" si="6"/>
        <v>Blank</v>
      </c>
      <c r="E53" s="22">
        <f t="shared" si="5"/>
        <v>0</v>
      </c>
      <c r="F53" s="76">
        <v>0</v>
      </c>
      <c r="G53" s="77">
        <f t="shared" si="7"/>
        <v>0</v>
      </c>
      <c r="H53" s="78"/>
      <c r="I53" s="79"/>
      <c r="J53" s="79"/>
      <c r="K53" s="79"/>
      <c r="L53" s="79"/>
      <c r="M53" s="79"/>
      <c r="N53" s="79"/>
      <c r="O53" s="79"/>
      <c r="P53" s="79"/>
      <c r="Q53" s="79"/>
      <c r="R53" s="79"/>
      <c r="S53" s="79"/>
      <c r="T53" s="79"/>
      <c r="U53" s="79"/>
      <c r="V53" s="79"/>
      <c r="W53" s="79"/>
      <c r="X53" s="80"/>
      <c r="Y53" s="80"/>
    </row>
    <row r="54" spans="2:25" x14ac:dyDescent="0.25">
      <c r="D54" s="28" t="s">
        <v>15</v>
      </c>
      <c r="E54" s="29">
        <f t="shared" ref="E54:G54" si="8">SUM(E36:E53)</f>
        <v>0</v>
      </c>
      <c r="F54" s="82">
        <f t="shared" si="8"/>
        <v>0</v>
      </c>
      <c r="G54" s="82">
        <f t="shared" si="8"/>
        <v>0</v>
      </c>
      <c r="H54" s="83"/>
      <c r="I54" s="87">
        <f>SUM(I36:I53)</f>
        <v>0</v>
      </c>
      <c r="J54" s="87">
        <f t="shared" ref="J54:W54" si="9">SUM(J36:J53)</f>
        <v>0</v>
      </c>
      <c r="K54" s="87">
        <f t="shared" si="9"/>
        <v>0</v>
      </c>
      <c r="L54" s="87">
        <f t="shared" si="9"/>
        <v>0</v>
      </c>
      <c r="M54" s="87">
        <f t="shared" si="9"/>
        <v>0</v>
      </c>
      <c r="N54" s="87">
        <f t="shared" si="9"/>
        <v>0</v>
      </c>
      <c r="O54" s="87">
        <f t="shared" si="9"/>
        <v>0</v>
      </c>
      <c r="P54" s="87">
        <f t="shared" si="9"/>
        <v>0</v>
      </c>
      <c r="Q54" s="87">
        <f t="shared" si="9"/>
        <v>0</v>
      </c>
      <c r="R54" s="87">
        <f t="shared" si="9"/>
        <v>0</v>
      </c>
      <c r="S54" s="87">
        <f t="shared" si="9"/>
        <v>0</v>
      </c>
      <c r="T54" s="87">
        <f t="shared" si="9"/>
        <v>0</v>
      </c>
      <c r="U54" s="87">
        <f t="shared" si="9"/>
        <v>0</v>
      </c>
      <c r="V54" s="87">
        <f t="shared" si="9"/>
        <v>0</v>
      </c>
      <c r="W54" s="87">
        <f t="shared" si="9"/>
        <v>0</v>
      </c>
      <c r="X54" s="80"/>
      <c r="Y54" s="80"/>
    </row>
    <row r="56" spans="2:25" x14ac:dyDescent="0.25">
      <c r="B56" s="63" t="s">
        <v>38</v>
      </c>
    </row>
    <row r="58" spans="2:25" x14ac:dyDescent="0.25">
      <c r="H58" s="65" t="s">
        <v>39</v>
      </c>
      <c r="I58" s="88" t="s">
        <v>40</v>
      </c>
      <c r="J58" s="89"/>
      <c r="K58" s="89"/>
      <c r="L58" s="89"/>
      <c r="M58" s="89"/>
      <c r="N58" s="89"/>
      <c r="O58" s="89"/>
      <c r="P58" s="89"/>
      <c r="Q58" s="89"/>
      <c r="R58" s="89"/>
      <c r="S58" s="89"/>
      <c r="T58" s="89"/>
      <c r="U58" s="89"/>
      <c r="V58" s="89"/>
      <c r="W58" s="89"/>
    </row>
    <row r="59" spans="2:25" x14ac:dyDescent="0.25">
      <c r="H59" s="65" t="s">
        <v>45</v>
      </c>
      <c r="I59" s="88" t="s">
        <v>46</v>
      </c>
      <c r="J59" s="89"/>
      <c r="K59" s="89"/>
      <c r="L59" s="89"/>
      <c r="M59" s="89"/>
      <c r="N59" s="89"/>
      <c r="O59" s="89"/>
      <c r="P59" s="89"/>
      <c r="Q59" s="89"/>
      <c r="R59" s="89"/>
      <c r="S59" s="89"/>
      <c r="T59" s="89"/>
      <c r="U59" s="89"/>
      <c r="V59" s="89"/>
      <c r="W59" s="89"/>
    </row>
    <row r="60" spans="2:25" ht="26.25" x14ac:dyDescent="0.25">
      <c r="D60" s="10" t="s">
        <v>14</v>
      </c>
      <c r="E60" s="17" t="s">
        <v>15</v>
      </c>
      <c r="F60" s="71" t="s">
        <v>16</v>
      </c>
      <c r="G60" s="72" t="s">
        <v>17</v>
      </c>
      <c r="H60" s="73" t="s">
        <v>37</v>
      </c>
      <c r="I60" s="90">
        <v>0.57999999999999996</v>
      </c>
      <c r="J60" s="91"/>
      <c r="K60" s="91"/>
      <c r="L60" s="91"/>
      <c r="M60" s="91"/>
      <c r="N60" s="91"/>
      <c r="O60" s="91"/>
      <c r="P60" s="91"/>
      <c r="Q60" s="91"/>
      <c r="R60" s="91"/>
      <c r="S60" s="91"/>
      <c r="T60" s="91"/>
      <c r="U60" s="91"/>
      <c r="V60" s="91"/>
      <c r="W60" s="91"/>
    </row>
    <row r="61" spans="2:25" x14ac:dyDescent="0.25">
      <c r="C61" s="56">
        <v>1</v>
      </c>
      <c r="D61" s="33" t="str">
        <f>D13</f>
        <v>Complete NEPA Document</v>
      </c>
      <c r="E61" s="22">
        <f t="shared" ref="E61:E78" si="10">SUMPRODUCT($I$60:$W$60,$I61:$W61)</f>
        <v>0</v>
      </c>
      <c r="F61" s="76">
        <v>0</v>
      </c>
      <c r="G61" s="77">
        <f>E61-F61</f>
        <v>0</v>
      </c>
      <c r="H61" s="78"/>
      <c r="I61" s="79"/>
      <c r="J61" s="79"/>
      <c r="K61" s="79"/>
      <c r="L61" s="79"/>
      <c r="M61" s="79"/>
      <c r="N61" s="79"/>
      <c r="O61" s="79"/>
      <c r="P61" s="79"/>
      <c r="Q61" s="79"/>
      <c r="R61" s="79"/>
      <c r="S61" s="79"/>
      <c r="T61" s="79"/>
      <c r="U61" s="79"/>
      <c r="V61" s="79"/>
      <c r="W61" s="79"/>
      <c r="X61" s="80"/>
      <c r="Y61" s="80"/>
    </row>
    <row r="62" spans="2:25" x14ac:dyDescent="0.25">
      <c r="C62" s="56">
        <v>2</v>
      </c>
      <c r="D62" s="33" t="s">
        <v>106</v>
      </c>
      <c r="E62" s="22">
        <f t="shared" si="10"/>
        <v>0</v>
      </c>
      <c r="F62" s="76">
        <v>0</v>
      </c>
      <c r="G62" s="77">
        <f>E62-F62</f>
        <v>0</v>
      </c>
      <c r="H62" s="78"/>
      <c r="I62" s="79"/>
      <c r="J62" s="79"/>
      <c r="K62" s="79"/>
      <c r="L62" s="79"/>
      <c r="M62" s="79"/>
      <c r="N62" s="79"/>
      <c r="O62" s="79"/>
      <c r="P62" s="79"/>
      <c r="Q62" s="79"/>
      <c r="R62" s="79"/>
      <c r="S62" s="79"/>
      <c r="T62" s="79"/>
      <c r="U62" s="79"/>
      <c r="V62" s="79"/>
      <c r="W62" s="79"/>
      <c r="X62" s="80"/>
      <c r="Y62" s="80"/>
    </row>
    <row r="63" spans="2:25" x14ac:dyDescent="0.25">
      <c r="C63" s="56">
        <v>3</v>
      </c>
      <c r="D63" s="33" t="str">
        <f t="shared" ref="D63:D78" si="11">D15</f>
        <v>CEQA Document</v>
      </c>
      <c r="E63" s="22">
        <f t="shared" si="10"/>
        <v>0</v>
      </c>
      <c r="F63" s="76">
        <v>0</v>
      </c>
      <c r="G63" s="77">
        <f t="shared" ref="G63:G78" si="12">E63-F63</f>
        <v>0</v>
      </c>
      <c r="H63" s="78"/>
      <c r="I63" s="79"/>
      <c r="J63" s="79"/>
      <c r="K63" s="79"/>
      <c r="L63" s="79"/>
      <c r="M63" s="79"/>
      <c r="N63" s="79"/>
      <c r="O63" s="79"/>
      <c r="P63" s="79"/>
      <c r="Q63" s="79"/>
      <c r="R63" s="79"/>
      <c r="S63" s="79"/>
      <c r="T63" s="79"/>
      <c r="U63" s="79"/>
      <c r="V63" s="79"/>
      <c r="W63" s="79"/>
      <c r="X63" s="80"/>
      <c r="Y63" s="80"/>
    </row>
    <row r="64" spans="2:25" x14ac:dyDescent="0.25">
      <c r="C64" s="56">
        <v>4</v>
      </c>
      <c r="D64" s="33" t="str">
        <f t="shared" si="11"/>
        <v>Permitting (404, 401, 1600, ESA, FEMA. Local)</v>
      </c>
      <c r="E64" s="22">
        <f t="shared" si="10"/>
        <v>0</v>
      </c>
      <c r="F64" s="76">
        <v>0</v>
      </c>
      <c r="G64" s="77">
        <f t="shared" si="12"/>
        <v>0</v>
      </c>
      <c r="H64" s="78"/>
      <c r="I64" s="79"/>
      <c r="J64" s="79"/>
      <c r="K64" s="79"/>
      <c r="L64" s="79"/>
      <c r="M64" s="79"/>
      <c r="N64" s="79"/>
      <c r="O64" s="79"/>
      <c r="P64" s="79"/>
      <c r="Q64" s="79"/>
      <c r="R64" s="79"/>
      <c r="S64" s="79"/>
      <c r="T64" s="79"/>
      <c r="U64" s="79"/>
      <c r="V64" s="79"/>
      <c r="W64" s="79"/>
      <c r="X64" s="80"/>
      <c r="Y64" s="80"/>
    </row>
    <row r="65" spans="3:28" x14ac:dyDescent="0.25">
      <c r="C65" s="56">
        <v>5</v>
      </c>
      <c r="D65" s="33" t="str">
        <f t="shared" si="11"/>
        <v>Design</v>
      </c>
      <c r="E65" s="22">
        <f t="shared" si="10"/>
        <v>0</v>
      </c>
      <c r="F65" s="76">
        <v>0</v>
      </c>
      <c r="G65" s="77">
        <f t="shared" si="12"/>
        <v>0</v>
      </c>
      <c r="H65" s="78"/>
      <c r="I65" s="79"/>
      <c r="J65" s="79"/>
      <c r="K65" s="79"/>
      <c r="L65" s="79"/>
      <c r="M65" s="79"/>
      <c r="N65" s="79"/>
      <c r="O65" s="79"/>
      <c r="P65" s="79"/>
      <c r="Q65" s="79"/>
      <c r="R65" s="79"/>
      <c r="S65" s="79"/>
      <c r="T65" s="79"/>
      <c r="U65" s="79"/>
      <c r="V65" s="79"/>
      <c r="W65" s="79"/>
      <c r="X65" s="80"/>
      <c r="Y65" s="80"/>
    </row>
    <row r="66" spans="3:28" x14ac:dyDescent="0.25">
      <c r="C66" s="56">
        <v>6</v>
      </c>
      <c r="D66" s="33" t="str">
        <f t="shared" si="11"/>
        <v>Engineering</v>
      </c>
      <c r="E66" s="22">
        <f t="shared" si="10"/>
        <v>0</v>
      </c>
      <c r="F66" s="76">
        <v>0</v>
      </c>
      <c r="G66" s="77">
        <f t="shared" si="12"/>
        <v>0</v>
      </c>
      <c r="H66" s="78"/>
      <c r="I66" s="79"/>
      <c r="J66" s="79"/>
      <c r="K66" s="79"/>
      <c r="L66" s="79"/>
      <c r="M66" s="79"/>
      <c r="N66" s="79"/>
      <c r="O66" s="79"/>
      <c r="P66" s="79"/>
      <c r="Q66" s="79"/>
      <c r="R66" s="79"/>
      <c r="S66" s="79"/>
      <c r="T66" s="79"/>
      <c r="U66" s="79"/>
      <c r="V66" s="79"/>
      <c r="W66" s="79"/>
      <c r="X66" s="80"/>
      <c r="Y66" s="80"/>
    </row>
    <row r="67" spans="3:28" x14ac:dyDescent="0.25">
      <c r="C67" s="56">
        <v>7</v>
      </c>
      <c r="D67" s="33" t="str">
        <f t="shared" si="11"/>
        <v>Stakeholder Outreach</v>
      </c>
      <c r="E67" s="22">
        <f t="shared" si="10"/>
        <v>0</v>
      </c>
      <c r="F67" s="76">
        <v>0</v>
      </c>
      <c r="G67" s="77">
        <f t="shared" si="12"/>
        <v>0</v>
      </c>
      <c r="H67" s="78"/>
      <c r="I67" s="79"/>
      <c r="J67" s="79"/>
      <c r="K67" s="79"/>
      <c r="L67" s="79"/>
      <c r="M67" s="79"/>
      <c r="N67" s="79"/>
      <c r="O67" s="79"/>
      <c r="P67" s="79"/>
      <c r="Q67" s="79"/>
      <c r="R67" s="79"/>
      <c r="S67" s="79"/>
      <c r="T67" s="79"/>
      <c r="U67" s="79"/>
      <c r="V67" s="79"/>
      <c r="W67" s="79"/>
      <c r="X67" s="80"/>
      <c r="Y67" s="80"/>
    </row>
    <row r="68" spans="3:28" x14ac:dyDescent="0.25">
      <c r="C68" s="56">
        <v>8</v>
      </c>
      <c r="D68" s="33" t="str">
        <f t="shared" si="11"/>
        <v>Construction</v>
      </c>
      <c r="E68" s="22">
        <f t="shared" si="10"/>
        <v>0</v>
      </c>
      <c r="F68" s="76">
        <v>0</v>
      </c>
      <c r="G68" s="77">
        <f t="shared" si="12"/>
        <v>0</v>
      </c>
      <c r="H68" s="78"/>
      <c r="I68" s="79"/>
      <c r="J68" s="79"/>
      <c r="K68" s="79"/>
      <c r="L68" s="79"/>
      <c r="M68" s="79"/>
      <c r="N68" s="79"/>
      <c r="O68" s="79"/>
      <c r="P68" s="79"/>
      <c r="Q68" s="79"/>
      <c r="R68" s="79"/>
      <c r="S68" s="79"/>
      <c r="T68" s="79"/>
      <c r="U68" s="79"/>
      <c r="V68" s="79"/>
      <c r="W68" s="79"/>
      <c r="X68" s="80"/>
      <c r="Y68" s="80"/>
    </row>
    <row r="69" spans="3:28" x14ac:dyDescent="0.25">
      <c r="C69" s="56">
        <v>9</v>
      </c>
      <c r="D69" s="33" t="str">
        <f t="shared" si="11"/>
        <v>Implementation</v>
      </c>
      <c r="E69" s="22">
        <f t="shared" si="10"/>
        <v>0</v>
      </c>
      <c r="F69" s="76">
        <v>0</v>
      </c>
      <c r="G69" s="77">
        <f t="shared" si="12"/>
        <v>0</v>
      </c>
      <c r="H69" s="78"/>
      <c r="I69" s="79"/>
      <c r="J69" s="79"/>
      <c r="K69" s="79"/>
      <c r="L69" s="79"/>
      <c r="M69" s="79"/>
      <c r="N69" s="79"/>
      <c r="O69" s="79"/>
      <c r="P69" s="79"/>
      <c r="Q69" s="79"/>
      <c r="R69" s="79"/>
      <c r="S69" s="79"/>
      <c r="T69" s="79"/>
      <c r="U69" s="79"/>
      <c r="V69" s="79"/>
      <c r="W69" s="79"/>
      <c r="X69" s="80"/>
      <c r="Y69" s="80"/>
    </row>
    <row r="70" spans="3:28" x14ac:dyDescent="0.25">
      <c r="C70" s="56">
        <v>10</v>
      </c>
      <c r="D70" s="33" t="str">
        <f t="shared" si="11"/>
        <v>Monitoring/Evaluation</v>
      </c>
      <c r="E70" s="22">
        <f t="shared" si="10"/>
        <v>0</v>
      </c>
      <c r="F70" s="76">
        <v>0</v>
      </c>
      <c r="G70" s="77">
        <f t="shared" si="12"/>
        <v>0</v>
      </c>
      <c r="H70" s="78"/>
      <c r="I70" s="79"/>
      <c r="J70" s="79"/>
      <c r="K70" s="79"/>
      <c r="L70" s="79"/>
      <c r="M70" s="79"/>
      <c r="N70" s="79"/>
      <c r="O70" s="79"/>
      <c r="P70" s="79"/>
      <c r="Q70" s="79"/>
      <c r="R70" s="79"/>
      <c r="S70" s="79"/>
      <c r="T70" s="79"/>
      <c r="U70" s="79"/>
      <c r="V70" s="79"/>
      <c r="W70" s="79"/>
      <c r="X70" s="80"/>
      <c r="Y70" s="80"/>
    </row>
    <row r="71" spans="3:28" x14ac:dyDescent="0.25">
      <c r="C71" s="56">
        <v>11</v>
      </c>
      <c r="D71" s="33" t="str">
        <f t="shared" si="11"/>
        <v>Reporting</v>
      </c>
      <c r="E71" s="22">
        <f t="shared" si="10"/>
        <v>0</v>
      </c>
      <c r="F71" s="76">
        <v>0</v>
      </c>
      <c r="G71" s="77">
        <f t="shared" si="12"/>
        <v>0</v>
      </c>
      <c r="H71" s="78"/>
      <c r="I71" s="79"/>
      <c r="J71" s="79"/>
      <c r="K71" s="79"/>
      <c r="L71" s="79"/>
      <c r="M71" s="79"/>
      <c r="N71" s="79"/>
      <c r="O71" s="79"/>
      <c r="P71" s="79"/>
      <c r="Q71" s="79"/>
      <c r="R71" s="79"/>
      <c r="S71" s="79"/>
      <c r="T71" s="79"/>
      <c r="U71" s="79"/>
      <c r="V71" s="79"/>
      <c r="W71" s="79"/>
      <c r="X71" s="80"/>
      <c r="Y71" s="80"/>
    </row>
    <row r="72" spans="3:28" x14ac:dyDescent="0.25">
      <c r="C72" s="56">
        <v>12</v>
      </c>
      <c r="D72" s="33" t="str">
        <f t="shared" si="11"/>
        <v>Project Management/Administration</v>
      </c>
      <c r="E72" s="22">
        <f t="shared" si="10"/>
        <v>0</v>
      </c>
      <c r="F72" s="76">
        <v>0</v>
      </c>
      <c r="G72" s="77">
        <f t="shared" si="12"/>
        <v>0</v>
      </c>
      <c r="H72" s="78"/>
      <c r="I72" s="79"/>
      <c r="J72" s="79"/>
      <c r="K72" s="79"/>
      <c r="L72" s="79"/>
      <c r="M72" s="79"/>
      <c r="N72" s="79"/>
      <c r="O72" s="79"/>
      <c r="P72" s="79"/>
      <c r="Q72" s="79"/>
      <c r="R72" s="79"/>
      <c r="S72" s="79"/>
      <c r="T72" s="79"/>
      <c r="U72" s="79"/>
      <c r="V72" s="79"/>
      <c r="W72" s="79"/>
      <c r="X72" s="80"/>
      <c r="Y72" s="80"/>
    </row>
    <row r="73" spans="3:28" x14ac:dyDescent="0.25">
      <c r="C73" s="56">
        <v>13</v>
      </c>
      <c r="D73" s="33" t="str">
        <f t="shared" si="11"/>
        <v>Blank</v>
      </c>
      <c r="E73" s="22">
        <f t="shared" si="10"/>
        <v>0</v>
      </c>
      <c r="F73" s="76">
        <v>0</v>
      </c>
      <c r="G73" s="77">
        <f t="shared" si="12"/>
        <v>0</v>
      </c>
      <c r="H73" s="78"/>
      <c r="I73" s="79"/>
      <c r="J73" s="79"/>
      <c r="K73" s="79"/>
      <c r="L73" s="79"/>
      <c r="M73" s="79"/>
      <c r="N73" s="79"/>
      <c r="O73" s="79"/>
      <c r="P73" s="79"/>
      <c r="Q73" s="79"/>
      <c r="R73" s="79"/>
      <c r="S73" s="79"/>
      <c r="T73" s="79"/>
      <c r="U73" s="79"/>
      <c r="V73" s="79"/>
      <c r="W73" s="79"/>
      <c r="X73" s="80"/>
      <c r="Y73" s="80"/>
    </row>
    <row r="74" spans="3:28" x14ac:dyDescent="0.25">
      <c r="C74" s="56">
        <v>14</v>
      </c>
      <c r="D74" s="33" t="str">
        <f t="shared" si="11"/>
        <v>Blank</v>
      </c>
      <c r="E74" s="22">
        <f t="shared" si="10"/>
        <v>0</v>
      </c>
      <c r="F74" s="76">
        <v>0</v>
      </c>
      <c r="G74" s="77">
        <f t="shared" si="12"/>
        <v>0</v>
      </c>
      <c r="H74" s="78"/>
      <c r="I74" s="79"/>
      <c r="J74" s="79"/>
      <c r="K74" s="79"/>
      <c r="L74" s="79"/>
      <c r="M74" s="79"/>
      <c r="N74" s="79"/>
      <c r="O74" s="79"/>
      <c r="P74" s="79"/>
      <c r="Q74" s="79"/>
      <c r="R74" s="79"/>
      <c r="S74" s="79"/>
      <c r="T74" s="79"/>
      <c r="U74" s="79"/>
      <c r="V74" s="79"/>
      <c r="W74" s="79"/>
      <c r="X74" s="80"/>
      <c r="Y74" s="80"/>
    </row>
    <row r="75" spans="3:28" x14ac:dyDescent="0.25">
      <c r="C75" s="56">
        <v>15</v>
      </c>
      <c r="D75" s="33" t="str">
        <f t="shared" si="11"/>
        <v>Blank</v>
      </c>
      <c r="E75" s="22">
        <f t="shared" si="10"/>
        <v>0</v>
      </c>
      <c r="F75" s="76">
        <v>0</v>
      </c>
      <c r="G75" s="77">
        <f t="shared" si="12"/>
        <v>0</v>
      </c>
      <c r="H75" s="78"/>
      <c r="I75" s="79"/>
      <c r="J75" s="79"/>
      <c r="K75" s="79"/>
      <c r="L75" s="79"/>
      <c r="M75" s="79"/>
      <c r="N75" s="79"/>
      <c r="O75" s="79"/>
      <c r="P75" s="79"/>
      <c r="Q75" s="79"/>
      <c r="R75" s="79"/>
      <c r="S75" s="79"/>
      <c r="T75" s="79"/>
      <c r="U75" s="79"/>
      <c r="V75" s="79"/>
      <c r="W75" s="79"/>
      <c r="X75" s="80"/>
      <c r="Y75" s="80"/>
    </row>
    <row r="76" spans="3:28" x14ac:dyDescent="0.25">
      <c r="C76" s="56">
        <v>16</v>
      </c>
      <c r="D76" s="33" t="str">
        <f t="shared" si="11"/>
        <v>Blank</v>
      </c>
      <c r="E76" s="22">
        <f t="shared" si="10"/>
        <v>0</v>
      </c>
      <c r="F76" s="76">
        <v>0</v>
      </c>
      <c r="G76" s="77">
        <f t="shared" si="12"/>
        <v>0</v>
      </c>
      <c r="H76" s="78"/>
      <c r="I76" s="79"/>
      <c r="J76" s="79"/>
      <c r="K76" s="79"/>
      <c r="L76" s="79"/>
      <c r="M76" s="79"/>
      <c r="N76" s="79"/>
      <c r="O76" s="79"/>
      <c r="P76" s="79"/>
      <c r="Q76" s="79"/>
      <c r="R76" s="79"/>
      <c r="S76" s="79"/>
      <c r="T76" s="79"/>
      <c r="U76" s="79"/>
      <c r="V76" s="79"/>
      <c r="W76" s="79"/>
      <c r="X76" s="80"/>
      <c r="Y76" s="80"/>
    </row>
    <row r="77" spans="3:28" x14ac:dyDescent="0.25">
      <c r="C77" s="56">
        <v>17</v>
      </c>
      <c r="D77" s="33" t="str">
        <f t="shared" si="11"/>
        <v>Blank</v>
      </c>
      <c r="E77" s="22">
        <f t="shared" si="10"/>
        <v>0</v>
      </c>
      <c r="F77" s="76">
        <v>0</v>
      </c>
      <c r="G77" s="77">
        <f t="shared" si="12"/>
        <v>0</v>
      </c>
      <c r="H77" s="78"/>
      <c r="I77" s="79"/>
      <c r="J77" s="79"/>
      <c r="K77" s="79"/>
      <c r="L77" s="79"/>
      <c r="M77" s="79"/>
      <c r="N77" s="79"/>
      <c r="O77" s="79"/>
      <c r="P77" s="79"/>
      <c r="Q77" s="79"/>
      <c r="R77" s="79"/>
      <c r="S77" s="79"/>
      <c r="T77" s="79"/>
      <c r="U77" s="79"/>
      <c r="V77" s="79"/>
      <c r="W77" s="79"/>
      <c r="X77" s="80"/>
      <c r="Y77" s="80"/>
    </row>
    <row r="78" spans="3:28" x14ac:dyDescent="0.25">
      <c r="C78" s="56">
        <v>18</v>
      </c>
      <c r="D78" s="33" t="str">
        <f t="shared" si="11"/>
        <v>Blank</v>
      </c>
      <c r="E78" s="22">
        <f t="shared" si="10"/>
        <v>0</v>
      </c>
      <c r="F78" s="76">
        <v>0</v>
      </c>
      <c r="G78" s="77">
        <f t="shared" si="12"/>
        <v>0</v>
      </c>
      <c r="H78" s="78"/>
      <c r="I78" s="79"/>
      <c r="J78" s="79"/>
      <c r="K78" s="79"/>
      <c r="L78" s="79"/>
      <c r="M78" s="79"/>
      <c r="N78" s="79"/>
      <c r="O78" s="79"/>
      <c r="P78" s="79"/>
      <c r="Q78" s="79"/>
      <c r="R78" s="79"/>
      <c r="S78" s="79"/>
      <c r="T78" s="79"/>
      <c r="U78" s="79"/>
      <c r="V78" s="79"/>
      <c r="W78" s="79"/>
      <c r="X78" s="80"/>
      <c r="Y78" s="80"/>
    </row>
    <row r="79" spans="3:28" x14ac:dyDescent="0.25">
      <c r="D79" s="28" t="s">
        <v>15</v>
      </c>
      <c r="E79" s="29">
        <f>SUM(E61:E78)</f>
        <v>0</v>
      </c>
      <c r="F79" s="82">
        <f>SUM(F61:F78)</f>
        <v>0</v>
      </c>
      <c r="G79" s="82">
        <f>SUM(G61:G78)</f>
        <v>0</v>
      </c>
      <c r="H79" s="83"/>
      <c r="I79" s="92">
        <f>SUM(I61:I78)</f>
        <v>0</v>
      </c>
      <c r="J79" s="92">
        <f t="shared" ref="J79:U79" si="13">SUM(J61:J78)</f>
        <v>0</v>
      </c>
      <c r="K79" s="92">
        <f t="shared" si="13"/>
        <v>0</v>
      </c>
      <c r="L79" s="92">
        <f t="shared" si="13"/>
        <v>0</v>
      </c>
      <c r="M79" s="92">
        <f t="shared" si="13"/>
        <v>0</v>
      </c>
      <c r="N79" s="92">
        <f t="shared" si="13"/>
        <v>0</v>
      </c>
      <c r="O79" s="92">
        <f t="shared" si="13"/>
        <v>0</v>
      </c>
      <c r="P79" s="92">
        <f t="shared" si="13"/>
        <v>0</v>
      </c>
      <c r="Q79" s="92">
        <f t="shared" si="13"/>
        <v>0</v>
      </c>
      <c r="R79" s="92">
        <f t="shared" si="13"/>
        <v>0</v>
      </c>
      <c r="S79" s="92">
        <f t="shared" si="13"/>
        <v>0</v>
      </c>
      <c r="T79" s="92">
        <f t="shared" si="13"/>
        <v>0</v>
      </c>
      <c r="U79" s="92">
        <f t="shared" si="13"/>
        <v>0</v>
      </c>
      <c r="V79" s="92">
        <f>SUM(V61:V78)</f>
        <v>0</v>
      </c>
      <c r="W79" s="92">
        <f>SUM(W61:W78)</f>
        <v>0</v>
      </c>
      <c r="X79" s="80"/>
      <c r="Y79" s="80"/>
    </row>
    <row r="80" spans="3:28" x14ac:dyDescent="0.25">
      <c r="D80" s="69"/>
      <c r="I80" s="63"/>
      <c r="J80" s="63"/>
      <c r="K80" s="63"/>
      <c r="L80" s="63"/>
      <c r="M80" s="63"/>
      <c r="N80" s="63"/>
      <c r="O80" s="63"/>
      <c r="P80" s="63"/>
      <c r="Q80" s="63"/>
      <c r="R80" s="63"/>
      <c r="S80" s="63"/>
      <c r="T80" s="63"/>
      <c r="U80" s="63"/>
      <c r="V80" s="63"/>
      <c r="W80" s="63"/>
      <c r="Z80" s="93"/>
      <c r="AA80" s="93"/>
      <c r="AB80" s="93"/>
    </row>
    <row r="81" spans="2:23" x14ac:dyDescent="0.25">
      <c r="B81" s="63" t="s">
        <v>50</v>
      </c>
    </row>
    <row r="82" spans="2:23" ht="26.25" x14ac:dyDescent="0.25">
      <c r="D82" s="65" t="s">
        <v>51</v>
      </c>
      <c r="E82" s="18" t="s">
        <v>52</v>
      </c>
      <c r="F82" s="71" t="s">
        <v>53</v>
      </c>
      <c r="G82" s="71" t="s">
        <v>16</v>
      </c>
      <c r="H82" s="72" t="s">
        <v>17</v>
      </c>
    </row>
    <row r="83" spans="2:23" x14ac:dyDescent="0.25">
      <c r="C83" s="56">
        <v>1</v>
      </c>
      <c r="D83" s="67" t="s">
        <v>54</v>
      </c>
      <c r="E83" s="76">
        <v>0</v>
      </c>
      <c r="F83" s="94">
        <v>0</v>
      </c>
      <c r="G83" s="76">
        <v>0</v>
      </c>
      <c r="H83" s="48">
        <f>(E83*F83)-G83</f>
        <v>0</v>
      </c>
      <c r="I83" s="95"/>
      <c r="J83" s="95"/>
    </row>
    <row r="84" spans="2:23" x14ac:dyDescent="0.25">
      <c r="C84" s="56">
        <v>2</v>
      </c>
      <c r="D84" s="67" t="s">
        <v>55</v>
      </c>
      <c r="E84" s="76">
        <v>0</v>
      </c>
      <c r="F84" s="94">
        <v>0</v>
      </c>
      <c r="G84" s="76">
        <v>0</v>
      </c>
      <c r="H84" s="48">
        <f t="shared" ref="H84:H87" si="14">(E84*F84)-G84</f>
        <v>0</v>
      </c>
      <c r="J84" s="95"/>
    </row>
    <row r="85" spans="2:23" x14ac:dyDescent="0.25">
      <c r="C85" s="56">
        <v>3</v>
      </c>
      <c r="D85" s="67" t="s">
        <v>56</v>
      </c>
      <c r="E85" s="76">
        <v>0</v>
      </c>
      <c r="F85" s="94">
        <v>0</v>
      </c>
      <c r="G85" s="76">
        <v>0</v>
      </c>
      <c r="H85" s="48">
        <f t="shared" si="14"/>
        <v>0</v>
      </c>
    </row>
    <row r="86" spans="2:23" x14ac:dyDescent="0.25">
      <c r="C86" s="56">
        <v>4</v>
      </c>
      <c r="D86" s="67" t="s">
        <v>56</v>
      </c>
      <c r="E86" s="76">
        <v>0</v>
      </c>
      <c r="F86" s="94">
        <v>0</v>
      </c>
      <c r="G86" s="76">
        <v>0</v>
      </c>
      <c r="H86" s="48">
        <f t="shared" si="14"/>
        <v>0</v>
      </c>
    </row>
    <row r="87" spans="2:23" x14ac:dyDescent="0.25">
      <c r="C87" s="56">
        <v>5</v>
      </c>
      <c r="D87" s="67" t="s">
        <v>56</v>
      </c>
      <c r="E87" s="76">
        <v>0</v>
      </c>
      <c r="F87" s="94">
        <v>0</v>
      </c>
      <c r="G87" s="76">
        <v>0</v>
      </c>
      <c r="H87" s="48">
        <f t="shared" si="14"/>
        <v>0</v>
      </c>
    </row>
    <row r="88" spans="2:23" x14ac:dyDescent="0.25">
      <c r="D88" s="81" t="s">
        <v>15</v>
      </c>
      <c r="E88" s="96"/>
      <c r="F88" s="96">
        <f>SUM(F83:F87)</f>
        <v>0</v>
      </c>
      <c r="G88" s="97">
        <f>SUM(G83:G87)</f>
        <v>0</v>
      </c>
      <c r="H88" s="51">
        <f>SUM(H83:H87)</f>
        <v>0</v>
      </c>
    </row>
    <row r="90" spans="2:23" ht="31.15" customHeight="1" x14ac:dyDescent="0.25">
      <c r="B90" s="63" t="s">
        <v>61</v>
      </c>
      <c r="C90" s="63"/>
      <c r="M90" s="64"/>
      <c r="N90" s="64"/>
      <c r="O90" s="64"/>
      <c r="P90" s="64"/>
      <c r="Q90" s="64"/>
      <c r="R90" s="64"/>
      <c r="S90" s="64"/>
      <c r="T90" s="64"/>
      <c r="U90" s="64"/>
      <c r="V90" s="64"/>
      <c r="W90" s="64"/>
    </row>
    <row r="91" spans="2:23" x14ac:dyDescent="0.25">
      <c r="B91" s="69"/>
      <c r="D91" s="98"/>
      <c r="E91" s="99" t="s">
        <v>107</v>
      </c>
      <c r="F91" s="86"/>
    </row>
    <row r="92" spans="2:23" x14ac:dyDescent="0.25">
      <c r="B92" s="69"/>
      <c r="D92" s="81" t="s">
        <v>63</v>
      </c>
      <c r="E92" s="77">
        <f>G13+G36+G61</f>
        <v>0</v>
      </c>
      <c r="F92" s="121"/>
      <c r="G92" s="122"/>
      <c r="H92" s="122"/>
      <c r="I92" s="122"/>
      <c r="J92" s="122"/>
      <c r="K92" s="122"/>
    </row>
    <row r="93" spans="2:23" x14ac:dyDescent="0.25">
      <c r="B93" s="69"/>
      <c r="C93" s="106"/>
      <c r="D93" s="81" t="s">
        <v>108</v>
      </c>
      <c r="E93" s="77">
        <f>G14+G37+G62</f>
        <v>0</v>
      </c>
      <c r="F93" s="100"/>
      <c r="G93" s="101"/>
      <c r="H93" s="101"/>
      <c r="I93" s="101"/>
      <c r="J93" s="101"/>
      <c r="K93" s="101"/>
    </row>
    <row r="94" spans="2:23" x14ac:dyDescent="0.25">
      <c r="B94" s="69"/>
      <c r="D94" s="81" t="s">
        <v>65</v>
      </c>
      <c r="E94" s="77">
        <f>F31+F54+F79+G88</f>
        <v>0</v>
      </c>
      <c r="F94" s="121"/>
      <c r="G94" s="122"/>
      <c r="H94" s="122"/>
      <c r="I94" s="122"/>
      <c r="J94" s="122"/>
      <c r="K94" s="122"/>
    </row>
    <row r="95" spans="2:23" x14ac:dyDescent="0.25">
      <c r="B95" s="69"/>
      <c r="D95" s="81" t="s">
        <v>17</v>
      </c>
      <c r="E95" s="77">
        <f>G31+G54+G79+H88</f>
        <v>0</v>
      </c>
      <c r="F95" s="86"/>
    </row>
    <row r="96" spans="2:23" x14ac:dyDescent="0.25">
      <c r="D96" s="88"/>
    </row>
    <row r="97" spans="4:4" x14ac:dyDescent="0.25">
      <c r="D97" s="88"/>
    </row>
    <row r="98" spans="4:4" x14ac:dyDescent="0.25">
      <c r="D98" s="88"/>
    </row>
    <row r="99" spans="4:4" x14ac:dyDescent="0.25">
      <c r="D99" s="88"/>
    </row>
    <row r="100" spans="4:4" x14ac:dyDescent="0.25">
      <c r="D100" s="88"/>
    </row>
  </sheetData>
  <mergeCells count="2">
    <mergeCell ref="F92:K92"/>
    <mergeCell ref="F94:K9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E107"/>
  <sheetViews>
    <sheetView zoomScale="90" zoomScaleNormal="90" workbookViewId="0">
      <selection activeCell="J23" sqref="J23"/>
    </sheetView>
  </sheetViews>
  <sheetFormatPr defaultColWidth="8.85546875" defaultRowHeight="15" x14ac:dyDescent="0.25"/>
  <cols>
    <col min="1" max="1" width="8.85546875" style="1"/>
    <col min="2" max="2" width="1.42578125" style="1" customWidth="1"/>
    <col min="3" max="3" width="12.28515625" style="1" customWidth="1"/>
    <col min="4" max="4" width="46.85546875" style="1" customWidth="1"/>
    <col min="5" max="7" width="16.140625" style="1" customWidth="1"/>
    <col min="8" max="8" width="12.7109375" style="1" customWidth="1"/>
    <col min="9" max="9" width="11.42578125" style="1" bestFit="1" customWidth="1"/>
    <col min="10" max="11" width="11.42578125" style="1" customWidth="1"/>
    <col min="12" max="12" width="14.7109375" style="1" customWidth="1"/>
    <col min="13" max="13" width="11.42578125" style="1" customWidth="1"/>
    <col min="14" max="14" width="14.85546875" style="1" customWidth="1"/>
    <col min="15" max="20" width="11.42578125" style="1" customWidth="1"/>
    <col min="21" max="21" width="11" style="1" customWidth="1"/>
    <col min="22" max="23" width="8.85546875" style="1"/>
    <col min="24" max="25" width="0" style="1" hidden="1" customWidth="1"/>
    <col min="26" max="26" width="10.42578125" style="1" bestFit="1" customWidth="1"/>
    <col min="27" max="27" width="9" style="1" bestFit="1" customWidth="1"/>
    <col min="28" max="28" width="11.42578125" style="1" bestFit="1" customWidth="1"/>
    <col min="29" max="16384" width="8.85546875" style="1"/>
  </cols>
  <sheetData>
    <row r="1" spans="1:31" x14ac:dyDescent="0.25">
      <c r="C1" s="2" t="s">
        <v>0</v>
      </c>
      <c r="D1" s="3" t="s">
        <v>1</v>
      </c>
      <c r="E1" s="3"/>
    </row>
    <row r="2" spans="1:31" x14ac:dyDescent="0.25">
      <c r="C2" s="2" t="s">
        <v>2</v>
      </c>
      <c r="D2" s="4" t="s">
        <v>3</v>
      </c>
      <c r="E2" s="4"/>
    </row>
    <row r="3" spans="1:31" x14ac:dyDescent="0.25">
      <c r="C3" s="2" t="s">
        <v>4</v>
      </c>
      <c r="D3" s="4" t="s">
        <v>5</v>
      </c>
      <c r="E3" s="4"/>
    </row>
    <row r="6" spans="1:31" ht="20.45" customHeight="1" x14ac:dyDescent="0.25">
      <c r="D6" s="5"/>
    </row>
    <row r="7" spans="1:31" ht="31.9" customHeight="1" x14ac:dyDescent="0.25">
      <c r="D7" s="6"/>
      <c r="E7" s="6"/>
      <c r="F7" s="6"/>
      <c r="G7" s="6"/>
    </row>
    <row r="8" spans="1:31" ht="30" customHeight="1" x14ac:dyDescent="0.25">
      <c r="F8" s="6"/>
      <c r="G8" s="6"/>
      <c r="I8" s="7"/>
      <c r="J8" s="7"/>
      <c r="K8" s="7"/>
      <c r="L8" s="7"/>
      <c r="M8" s="7"/>
      <c r="N8" s="7"/>
      <c r="O8" s="7"/>
      <c r="P8" s="7"/>
      <c r="Q8" s="7"/>
      <c r="R8" s="7"/>
      <c r="S8" s="7"/>
      <c r="T8" s="7"/>
      <c r="U8" s="7"/>
      <c r="V8" s="7"/>
      <c r="W8" s="7"/>
    </row>
    <row r="9" spans="1:31" ht="19.899999999999999" customHeight="1" x14ac:dyDescent="0.25">
      <c r="B9" s="8" t="s">
        <v>6</v>
      </c>
      <c r="F9" s="9"/>
      <c r="G9" s="9"/>
      <c r="H9" s="10" t="s">
        <v>7</v>
      </c>
      <c r="I9" s="11" t="s">
        <v>8</v>
      </c>
      <c r="J9" s="12" t="s">
        <v>9</v>
      </c>
      <c r="K9" s="12" t="s">
        <v>10</v>
      </c>
      <c r="L9" s="12" t="s">
        <v>11</v>
      </c>
      <c r="M9" s="11"/>
      <c r="N9" s="11"/>
      <c r="O9" s="11"/>
      <c r="P9" s="11"/>
      <c r="Q9" s="11"/>
      <c r="R9" s="11"/>
      <c r="S9" s="11"/>
      <c r="T9" s="11"/>
      <c r="U9" s="12"/>
      <c r="V9" s="12"/>
      <c r="W9" s="12"/>
    </row>
    <row r="10" spans="1:31" x14ac:dyDescent="0.25">
      <c r="H10" s="10" t="s">
        <v>12</v>
      </c>
      <c r="I10" s="13">
        <v>10</v>
      </c>
      <c r="J10" s="13">
        <v>12</v>
      </c>
      <c r="K10" s="13">
        <v>8</v>
      </c>
      <c r="L10" s="13">
        <v>18</v>
      </c>
      <c r="M10" s="13"/>
      <c r="N10" s="13"/>
      <c r="O10" s="13"/>
      <c r="P10" s="13"/>
      <c r="Q10" s="13"/>
      <c r="R10" s="13"/>
      <c r="S10" s="13"/>
      <c r="T10" s="13"/>
      <c r="U10" s="13"/>
      <c r="V10" s="13"/>
      <c r="W10" s="13"/>
      <c r="X10" s="9"/>
      <c r="Y10" s="9"/>
      <c r="Z10" s="9"/>
      <c r="AA10" s="14"/>
    </row>
    <row r="11" spans="1:31" x14ac:dyDescent="0.25">
      <c r="D11" s="15"/>
      <c r="H11" s="10" t="s">
        <v>13</v>
      </c>
      <c r="I11" s="16">
        <v>0.25</v>
      </c>
      <c r="J11" s="16">
        <v>0.25</v>
      </c>
      <c r="K11" s="16">
        <v>0.25</v>
      </c>
      <c r="L11" s="16">
        <v>0.25</v>
      </c>
      <c r="M11" s="16"/>
      <c r="N11" s="16"/>
      <c r="O11" s="16"/>
      <c r="P11" s="16"/>
      <c r="Q11" s="16"/>
      <c r="R11" s="16"/>
      <c r="S11" s="16"/>
      <c r="T11" s="16"/>
      <c r="U11" s="16"/>
      <c r="V11" s="16"/>
      <c r="W11" s="16"/>
    </row>
    <row r="12" spans="1:31" ht="41.45" customHeight="1" x14ac:dyDescent="0.25">
      <c r="C12" s="8"/>
      <c r="D12" s="10" t="s">
        <v>14</v>
      </c>
      <c r="E12" s="17" t="s">
        <v>15</v>
      </c>
      <c r="F12" s="17" t="s">
        <v>16</v>
      </c>
      <c r="G12" s="18" t="s">
        <v>17</v>
      </c>
      <c r="H12" s="19" t="s">
        <v>18</v>
      </c>
      <c r="I12" s="20">
        <f>I10+(I10*I11)</f>
        <v>12.5</v>
      </c>
      <c r="J12" s="20">
        <f t="shared" ref="J12:W12" si="0">J10+(J10*J11)</f>
        <v>15</v>
      </c>
      <c r="K12" s="20">
        <f t="shared" si="0"/>
        <v>10</v>
      </c>
      <c r="L12" s="20">
        <f t="shared" si="0"/>
        <v>22.5</v>
      </c>
      <c r="M12" s="20">
        <f t="shared" si="0"/>
        <v>0</v>
      </c>
      <c r="N12" s="20">
        <f t="shared" si="0"/>
        <v>0</v>
      </c>
      <c r="O12" s="20">
        <f t="shared" si="0"/>
        <v>0</v>
      </c>
      <c r="P12" s="20">
        <f t="shared" si="0"/>
        <v>0</v>
      </c>
      <c r="Q12" s="20">
        <f t="shared" si="0"/>
        <v>0</v>
      </c>
      <c r="R12" s="20">
        <f t="shared" si="0"/>
        <v>0</v>
      </c>
      <c r="S12" s="20">
        <f t="shared" si="0"/>
        <v>0</v>
      </c>
      <c r="T12" s="20">
        <f t="shared" si="0"/>
        <v>0</v>
      </c>
      <c r="U12" s="20">
        <f t="shared" si="0"/>
        <v>0</v>
      </c>
      <c r="V12" s="20">
        <f t="shared" si="0"/>
        <v>0</v>
      </c>
      <c r="W12" s="20">
        <f t="shared" si="0"/>
        <v>0</v>
      </c>
      <c r="Z12" s="7"/>
      <c r="AA12" s="7"/>
      <c r="AB12" s="7"/>
      <c r="AC12" s="7"/>
      <c r="AD12" s="7"/>
      <c r="AE12" s="7"/>
    </row>
    <row r="13" spans="1:31" x14ac:dyDescent="0.25">
      <c r="C13" s="1">
        <v>1</v>
      </c>
      <c r="D13" s="21" t="s">
        <v>109</v>
      </c>
      <c r="E13" s="22">
        <f t="shared" ref="E13:E30" si="1">SUMPRODUCT($I$12:$W$12,$I13:$W13)</f>
        <v>600</v>
      </c>
      <c r="F13" s="23">
        <v>200</v>
      </c>
      <c r="G13" s="24">
        <f>E13-F13</f>
        <v>400</v>
      </c>
      <c r="H13" s="25"/>
      <c r="I13" s="26">
        <v>12</v>
      </c>
      <c r="J13" s="26">
        <v>12</v>
      </c>
      <c r="K13" s="26"/>
      <c r="L13" s="26">
        <v>12</v>
      </c>
      <c r="M13" s="26"/>
      <c r="N13" s="26"/>
      <c r="O13" s="26"/>
      <c r="P13" s="26"/>
      <c r="Q13" s="26"/>
      <c r="R13" s="26"/>
      <c r="S13" s="26"/>
      <c r="T13" s="26"/>
      <c r="U13" s="26"/>
      <c r="V13" s="26"/>
      <c r="W13" s="26"/>
      <c r="X13" s="27"/>
      <c r="Y13" s="27"/>
      <c r="Z13" s="7"/>
      <c r="AA13" s="7"/>
      <c r="AB13" s="7"/>
      <c r="AC13" s="7"/>
      <c r="AD13" s="7"/>
      <c r="AE13" s="7"/>
    </row>
    <row r="14" spans="1:31" x14ac:dyDescent="0.25">
      <c r="A14" s="107"/>
      <c r="C14" s="1">
        <v>2</v>
      </c>
      <c r="D14" s="21" t="s">
        <v>106</v>
      </c>
      <c r="E14" s="112">
        <v>300</v>
      </c>
      <c r="F14" s="115">
        <v>150</v>
      </c>
      <c r="G14" s="24">
        <f>E14-F14</f>
        <v>150</v>
      </c>
      <c r="H14" s="108"/>
      <c r="I14" s="116" t="s">
        <v>111</v>
      </c>
      <c r="J14" s="109"/>
      <c r="K14" s="109"/>
      <c r="L14" s="109"/>
      <c r="M14" s="26"/>
      <c r="N14" s="26"/>
      <c r="O14" s="26"/>
      <c r="P14" s="26"/>
      <c r="Q14" s="26"/>
      <c r="R14" s="26"/>
      <c r="S14" s="26"/>
      <c r="T14" s="26"/>
      <c r="U14" s="26"/>
      <c r="V14" s="26"/>
      <c r="W14" s="26"/>
      <c r="X14" s="27"/>
      <c r="Y14" s="27"/>
      <c r="Z14" s="7"/>
      <c r="AA14" s="7"/>
      <c r="AB14" s="7"/>
      <c r="AC14" s="7"/>
      <c r="AD14" s="7"/>
      <c r="AE14" s="7"/>
    </row>
    <row r="15" spans="1:31" x14ac:dyDescent="0.25">
      <c r="C15" s="1">
        <v>3</v>
      </c>
      <c r="D15" s="21" t="s">
        <v>19</v>
      </c>
      <c r="E15" s="22">
        <f t="shared" si="1"/>
        <v>357.5</v>
      </c>
      <c r="F15" s="23">
        <v>0</v>
      </c>
      <c r="G15" s="24">
        <f t="shared" ref="G15:G30" si="2">E15-F15</f>
        <v>357.5</v>
      </c>
      <c r="H15" s="25"/>
      <c r="I15" s="26">
        <v>1</v>
      </c>
      <c r="J15" s="26">
        <v>2</v>
      </c>
      <c r="K15" s="26"/>
      <c r="L15" s="26">
        <v>14</v>
      </c>
      <c r="M15" s="26"/>
      <c r="N15" s="26"/>
      <c r="O15" s="26"/>
      <c r="P15" s="26"/>
      <c r="Q15" s="26"/>
      <c r="R15" s="26"/>
      <c r="S15" s="26"/>
      <c r="T15" s="26"/>
      <c r="U15" s="26"/>
      <c r="V15" s="26"/>
      <c r="W15" s="26"/>
      <c r="X15" s="27"/>
      <c r="Y15" s="27"/>
      <c r="Z15" s="7"/>
      <c r="AA15" s="7"/>
      <c r="AB15" s="7"/>
      <c r="AC15" s="7"/>
      <c r="AD15" s="7"/>
      <c r="AE15" s="7"/>
    </row>
    <row r="16" spans="1:31" x14ac:dyDescent="0.25">
      <c r="C16" s="1">
        <v>4</v>
      </c>
      <c r="D16" s="21" t="s">
        <v>20</v>
      </c>
      <c r="E16" s="22">
        <f t="shared" si="1"/>
        <v>50</v>
      </c>
      <c r="F16" s="23">
        <v>0</v>
      </c>
      <c r="G16" s="24">
        <f t="shared" si="2"/>
        <v>50</v>
      </c>
      <c r="H16" s="25"/>
      <c r="I16" s="26">
        <v>1</v>
      </c>
      <c r="J16" s="26">
        <v>1</v>
      </c>
      <c r="K16" s="26"/>
      <c r="L16" s="26">
        <v>1</v>
      </c>
      <c r="M16" s="26"/>
      <c r="N16" s="26"/>
      <c r="O16" s="26"/>
      <c r="P16" s="26"/>
      <c r="Q16" s="26"/>
      <c r="R16" s="26"/>
      <c r="S16" s="26"/>
      <c r="T16" s="26"/>
      <c r="U16" s="26"/>
      <c r="V16" s="26"/>
      <c r="W16" s="26"/>
      <c r="X16" s="27"/>
      <c r="Y16" s="27"/>
    </row>
    <row r="17" spans="3:25" x14ac:dyDescent="0.25">
      <c r="C17" s="1">
        <v>5</v>
      </c>
      <c r="D17" s="21" t="s">
        <v>21</v>
      </c>
      <c r="E17" s="22">
        <f t="shared" si="1"/>
        <v>50</v>
      </c>
      <c r="F17" s="23">
        <v>0</v>
      </c>
      <c r="G17" s="24">
        <f t="shared" si="2"/>
        <v>50</v>
      </c>
      <c r="H17" s="25"/>
      <c r="I17" s="26">
        <v>1</v>
      </c>
      <c r="J17" s="26">
        <v>1</v>
      </c>
      <c r="K17" s="26"/>
      <c r="L17" s="26">
        <v>1</v>
      </c>
      <c r="M17" s="26"/>
      <c r="N17" s="26"/>
      <c r="O17" s="26"/>
      <c r="P17" s="26"/>
      <c r="Q17" s="26"/>
      <c r="R17" s="26"/>
      <c r="S17" s="26"/>
      <c r="T17" s="26"/>
      <c r="U17" s="26"/>
      <c r="V17" s="26"/>
      <c r="W17" s="26"/>
      <c r="X17" s="27"/>
      <c r="Y17" s="27"/>
    </row>
    <row r="18" spans="3:25" x14ac:dyDescent="0.25">
      <c r="C18" s="1">
        <v>6</v>
      </c>
      <c r="D18" s="21" t="s">
        <v>22</v>
      </c>
      <c r="E18" s="22">
        <f t="shared" si="1"/>
        <v>575</v>
      </c>
      <c r="F18" s="23">
        <v>0</v>
      </c>
      <c r="G18" s="24">
        <f t="shared" si="2"/>
        <v>575</v>
      </c>
      <c r="H18" s="25"/>
      <c r="I18" s="26">
        <v>4</v>
      </c>
      <c r="J18" s="26">
        <v>5</v>
      </c>
      <c r="K18" s="26"/>
      <c r="L18" s="26">
        <v>20</v>
      </c>
      <c r="M18" s="26"/>
      <c r="N18" s="26"/>
      <c r="O18" s="26"/>
      <c r="P18" s="26"/>
      <c r="Q18" s="26"/>
      <c r="R18" s="26"/>
      <c r="S18" s="26"/>
      <c r="T18" s="26"/>
      <c r="U18" s="26"/>
      <c r="V18" s="26"/>
      <c r="W18" s="26"/>
      <c r="X18" s="27"/>
      <c r="Y18" s="27"/>
    </row>
    <row r="19" spans="3:25" x14ac:dyDescent="0.25">
      <c r="C19" s="1">
        <v>7</v>
      </c>
      <c r="D19" s="21" t="s">
        <v>23</v>
      </c>
      <c r="E19" s="22">
        <f t="shared" si="1"/>
        <v>772.5</v>
      </c>
      <c r="F19" s="23">
        <v>0</v>
      </c>
      <c r="G19" s="24">
        <f t="shared" si="2"/>
        <v>772.5</v>
      </c>
      <c r="H19" s="25"/>
      <c r="I19" s="26">
        <v>5</v>
      </c>
      <c r="J19" s="26">
        <v>24</v>
      </c>
      <c r="K19" s="26">
        <v>8</v>
      </c>
      <c r="L19" s="26">
        <v>12</v>
      </c>
      <c r="M19" s="26"/>
      <c r="N19" s="26"/>
      <c r="O19" s="26"/>
      <c r="P19" s="26"/>
      <c r="Q19" s="26"/>
      <c r="R19" s="26"/>
      <c r="S19" s="26"/>
      <c r="T19" s="26"/>
      <c r="U19" s="26"/>
      <c r="V19" s="26"/>
      <c r="W19" s="26"/>
      <c r="X19" s="27"/>
      <c r="Y19" s="27"/>
    </row>
    <row r="20" spans="3:25" x14ac:dyDescent="0.25">
      <c r="C20" s="1">
        <v>8</v>
      </c>
      <c r="D20" s="21" t="s">
        <v>24</v>
      </c>
      <c r="E20" s="22">
        <f t="shared" si="1"/>
        <v>4500</v>
      </c>
      <c r="F20" s="23">
        <v>3000</v>
      </c>
      <c r="G20" s="24">
        <f t="shared" si="2"/>
        <v>1500</v>
      </c>
      <c r="H20" s="25"/>
      <c r="I20" s="26"/>
      <c r="J20" s="26"/>
      <c r="K20" s="26"/>
      <c r="L20" s="26">
        <v>200</v>
      </c>
      <c r="M20" s="26"/>
      <c r="N20" s="26"/>
      <c r="O20" s="26"/>
      <c r="P20" s="26"/>
      <c r="Q20" s="26"/>
      <c r="R20" s="26"/>
      <c r="S20" s="26"/>
      <c r="T20" s="26"/>
      <c r="U20" s="26"/>
      <c r="V20" s="26"/>
      <c r="W20" s="26"/>
      <c r="X20" s="27"/>
      <c r="Y20" s="27"/>
    </row>
    <row r="21" spans="3:25" x14ac:dyDescent="0.25">
      <c r="C21" s="1">
        <v>9</v>
      </c>
      <c r="D21" s="21" t="s">
        <v>25</v>
      </c>
      <c r="E21" s="22">
        <f t="shared" si="1"/>
        <v>850</v>
      </c>
      <c r="F21" s="23">
        <v>0</v>
      </c>
      <c r="G21" s="24">
        <f t="shared" si="2"/>
        <v>850</v>
      </c>
      <c r="H21" s="25"/>
      <c r="I21" s="26">
        <v>5</v>
      </c>
      <c r="J21" s="26"/>
      <c r="K21" s="26"/>
      <c r="L21" s="26">
        <v>35</v>
      </c>
      <c r="M21" s="26"/>
      <c r="N21" s="26"/>
      <c r="O21" s="26"/>
      <c r="P21" s="26"/>
      <c r="Q21" s="26"/>
      <c r="R21" s="26"/>
      <c r="S21" s="26"/>
      <c r="T21" s="26"/>
      <c r="U21" s="26"/>
      <c r="V21" s="26"/>
      <c r="W21" s="26"/>
      <c r="X21" s="27"/>
      <c r="Y21" s="27"/>
    </row>
    <row r="22" spans="3:25" x14ac:dyDescent="0.25">
      <c r="C22" s="1">
        <v>10</v>
      </c>
      <c r="D22" s="21" t="s">
        <v>26</v>
      </c>
      <c r="E22" s="22">
        <f t="shared" si="1"/>
        <v>637.5</v>
      </c>
      <c r="F22" s="23">
        <v>0</v>
      </c>
      <c r="G22" s="24">
        <f t="shared" si="2"/>
        <v>637.5</v>
      </c>
      <c r="H22" s="25"/>
      <c r="I22" s="26">
        <v>3</v>
      </c>
      <c r="J22" s="26">
        <v>40</v>
      </c>
      <c r="K22" s="26"/>
      <c r="L22" s="26"/>
      <c r="M22" s="26"/>
      <c r="N22" s="26"/>
      <c r="O22" s="26"/>
      <c r="P22" s="26"/>
      <c r="Q22" s="26"/>
      <c r="R22" s="26"/>
      <c r="S22" s="26"/>
      <c r="T22" s="26"/>
      <c r="U22" s="26"/>
      <c r="V22" s="26"/>
      <c r="W22" s="26"/>
      <c r="X22" s="27"/>
      <c r="Y22" s="27"/>
    </row>
    <row r="23" spans="3:25" x14ac:dyDescent="0.25">
      <c r="C23" s="1">
        <v>11</v>
      </c>
      <c r="D23" s="21" t="s">
        <v>27</v>
      </c>
      <c r="E23" s="22">
        <f t="shared" si="1"/>
        <v>510</v>
      </c>
      <c r="F23" s="23">
        <v>0</v>
      </c>
      <c r="G23" s="24">
        <f t="shared" si="2"/>
        <v>510</v>
      </c>
      <c r="H23" s="25"/>
      <c r="I23" s="26"/>
      <c r="J23" s="26">
        <v>34</v>
      </c>
      <c r="K23" s="26"/>
      <c r="L23" s="26"/>
      <c r="M23" s="26"/>
      <c r="N23" s="26"/>
      <c r="O23" s="26"/>
      <c r="P23" s="26"/>
      <c r="Q23" s="26"/>
      <c r="R23" s="26"/>
      <c r="S23" s="26"/>
      <c r="T23" s="26"/>
      <c r="U23" s="26"/>
      <c r="V23" s="26"/>
      <c r="W23" s="26"/>
      <c r="X23" s="27"/>
      <c r="Y23" s="27"/>
    </row>
    <row r="24" spans="3:25" x14ac:dyDescent="0.25">
      <c r="C24" s="1">
        <v>12</v>
      </c>
      <c r="D24" s="21" t="s">
        <v>28</v>
      </c>
      <c r="E24" s="22">
        <f t="shared" si="1"/>
        <v>430</v>
      </c>
      <c r="F24" s="23">
        <v>0</v>
      </c>
      <c r="G24" s="24">
        <f t="shared" si="2"/>
        <v>430</v>
      </c>
      <c r="H24" s="25"/>
      <c r="I24" s="26"/>
      <c r="J24" s="26"/>
      <c r="K24" s="26">
        <v>16</v>
      </c>
      <c r="L24" s="26">
        <v>12</v>
      </c>
      <c r="M24" s="26"/>
      <c r="N24" s="26"/>
      <c r="O24" s="26"/>
      <c r="P24" s="26"/>
      <c r="Q24" s="26"/>
      <c r="R24" s="26"/>
      <c r="S24" s="26"/>
      <c r="T24" s="26"/>
      <c r="U24" s="26"/>
      <c r="V24" s="26"/>
      <c r="W24" s="26"/>
      <c r="X24" s="27"/>
      <c r="Y24" s="27"/>
    </row>
    <row r="25" spans="3:25" x14ac:dyDescent="0.25">
      <c r="C25" s="1">
        <v>13</v>
      </c>
      <c r="D25" s="21" t="s">
        <v>29</v>
      </c>
      <c r="E25" s="22">
        <f t="shared" si="1"/>
        <v>0</v>
      </c>
      <c r="F25" s="23">
        <v>0</v>
      </c>
      <c r="G25" s="24">
        <f t="shared" si="2"/>
        <v>0</v>
      </c>
      <c r="H25" s="25"/>
      <c r="I25" s="26"/>
      <c r="J25" s="26"/>
      <c r="K25" s="26"/>
      <c r="L25" s="26"/>
      <c r="M25" s="26"/>
      <c r="N25" s="26"/>
      <c r="O25" s="26"/>
      <c r="P25" s="26"/>
      <c r="Q25" s="26"/>
      <c r="R25" s="26"/>
      <c r="S25" s="26"/>
      <c r="T25" s="26"/>
      <c r="U25" s="26"/>
      <c r="V25" s="26"/>
      <c r="W25" s="26"/>
      <c r="X25" s="27"/>
      <c r="Y25" s="27"/>
    </row>
    <row r="26" spans="3:25" x14ac:dyDescent="0.25">
      <c r="C26" s="1">
        <v>14</v>
      </c>
      <c r="D26" s="21" t="s">
        <v>29</v>
      </c>
      <c r="E26" s="22">
        <f t="shared" si="1"/>
        <v>0</v>
      </c>
      <c r="F26" s="23">
        <v>0</v>
      </c>
      <c r="G26" s="24">
        <f t="shared" si="2"/>
        <v>0</v>
      </c>
      <c r="H26" s="25"/>
      <c r="I26" s="26"/>
      <c r="J26" s="26"/>
      <c r="K26" s="26"/>
      <c r="L26" s="26"/>
      <c r="M26" s="26"/>
      <c r="N26" s="26"/>
      <c r="O26" s="26"/>
      <c r="P26" s="26"/>
      <c r="Q26" s="26"/>
      <c r="R26" s="26"/>
      <c r="S26" s="26"/>
      <c r="T26" s="26"/>
      <c r="U26" s="26"/>
      <c r="V26" s="26"/>
      <c r="W26" s="26"/>
      <c r="X26" s="27"/>
      <c r="Y26" s="27"/>
    </row>
    <row r="27" spans="3:25" x14ac:dyDescent="0.25">
      <c r="C27" s="1">
        <v>15</v>
      </c>
      <c r="D27" s="21" t="s">
        <v>29</v>
      </c>
      <c r="E27" s="22">
        <f t="shared" si="1"/>
        <v>0</v>
      </c>
      <c r="F27" s="23">
        <v>0</v>
      </c>
      <c r="G27" s="24">
        <f t="shared" si="2"/>
        <v>0</v>
      </c>
      <c r="H27" s="25"/>
      <c r="I27" s="26"/>
      <c r="J27" s="26"/>
      <c r="K27" s="26"/>
      <c r="L27" s="26"/>
      <c r="M27" s="26"/>
      <c r="N27" s="26"/>
      <c r="O27" s="26"/>
      <c r="P27" s="26"/>
      <c r="Q27" s="26"/>
      <c r="R27" s="26"/>
      <c r="S27" s="26"/>
      <c r="T27" s="26"/>
      <c r="U27" s="26"/>
      <c r="V27" s="26"/>
      <c r="W27" s="26"/>
      <c r="X27" s="27"/>
      <c r="Y27" s="27"/>
    </row>
    <row r="28" spans="3:25" x14ac:dyDescent="0.25">
      <c r="C28" s="1">
        <v>16</v>
      </c>
      <c r="D28" s="21" t="s">
        <v>29</v>
      </c>
      <c r="E28" s="22">
        <f t="shared" si="1"/>
        <v>0</v>
      </c>
      <c r="F28" s="23">
        <v>0</v>
      </c>
      <c r="G28" s="24">
        <f t="shared" si="2"/>
        <v>0</v>
      </c>
      <c r="H28" s="25"/>
      <c r="I28" s="26"/>
      <c r="J28" s="26"/>
      <c r="K28" s="26"/>
      <c r="L28" s="26"/>
      <c r="M28" s="26"/>
      <c r="N28" s="26"/>
      <c r="O28" s="26"/>
      <c r="P28" s="26"/>
      <c r="Q28" s="26"/>
      <c r="R28" s="26"/>
      <c r="S28" s="26"/>
      <c r="T28" s="26"/>
      <c r="U28" s="26"/>
      <c r="V28" s="26"/>
      <c r="W28" s="26"/>
      <c r="X28" s="27"/>
      <c r="Y28" s="27"/>
    </row>
    <row r="29" spans="3:25" x14ac:dyDescent="0.25">
      <c r="C29" s="1">
        <v>17</v>
      </c>
      <c r="D29" s="21" t="s">
        <v>29</v>
      </c>
      <c r="E29" s="22">
        <f t="shared" si="1"/>
        <v>0</v>
      </c>
      <c r="F29" s="23">
        <v>0</v>
      </c>
      <c r="G29" s="24">
        <f t="shared" si="2"/>
        <v>0</v>
      </c>
      <c r="H29" s="25"/>
      <c r="I29" s="26"/>
      <c r="J29" s="26"/>
      <c r="K29" s="26"/>
      <c r="L29" s="26"/>
      <c r="M29" s="26"/>
      <c r="N29" s="26"/>
      <c r="O29" s="26"/>
      <c r="P29" s="26"/>
      <c r="Q29" s="26"/>
      <c r="R29" s="26"/>
      <c r="S29" s="26"/>
      <c r="T29" s="26"/>
      <c r="U29" s="26"/>
      <c r="V29" s="26"/>
      <c r="W29" s="26"/>
      <c r="X29" s="27"/>
      <c r="Y29" s="27"/>
    </row>
    <row r="30" spans="3:25" x14ac:dyDescent="0.25">
      <c r="C30" s="1">
        <v>18</v>
      </c>
      <c r="D30" s="21" t="s">
        <v>29</v>
      </c>
      <c r="E30" s="22">
        <f t="shared" si="1"/>
        <v>0</v>
      </c>
      <c r="F30" s="23">
        <v>0</v>
      </c>
      <c r="G30" s="24">
        <f t="shared" si="2"/>
        <v>0</v>
      </c>
      <c r="H30" s="25"/>
      <c r="I30" s="26"/>
      <c r="J30" s="26"/>
      <c r="K30" s="26"/>
      <c r="L30" s="26"/>
      <c r="M30" s="26"/>
      <c r="N30" s="26"/>
      <c r="O30" s="26"/>
      <c r="P30" s="26"/>
      <c r="Q30" s="26"/>
      <c r="R30" s="26"/>
      <c r="S30" s="26"/>
      <c r="T30" s="26"/>
      <c r="U30" s="26"/>
      <c r="V30" s="26"/>
      <c r="W30" s="26"/>
      <c r="X30" s="27"/>
      <c r="Y30" s="27"/>
    </row>
    <row r="31" spans="3:25" x14ac:dyDescent="0.25">
      <c r="D31" s="28" t="s">
        <v>15</v>
      </c>
      <c r="E31" s="29">
        <f t="shared" ref="E31:G31" si="3">SUM(E13:E30)</f>
        <v>9632.5</v>
      </c>
      <c r="F31" s="29">
        <f t="shared" si="3"/>
        <v>3350</v>
      </c>
      <c r="G31" s="29">
        <f t="shared" si="3"/>
        <v>6282.5</v>
      </c>
      <c r="H31" s="30"/>
      <c r="I31" s="28">
        <f>SUM(I13:I30)</f>
        <v>32</v>
      </c>
      <c r="J31" s="28">
        <f t="shared" ref="J31:W31" si="4">SUM(J13:J30)</f>
        <v>119</v>
      </c>
      <c r="K31" s="28">
        <f t="shared" si="4"/>
        <v>24</v>
      </c>
      <c r="L31" s="28">
        <f t="shared" si="4"/>
        <v>307</v>
      </c>
      <c r="M31" s="28">
        <f t="shared" si="4"/>
        <v>0</v>
      </c>
      <c r="N31" s="28">
        <f t="shared" si="4"/>
        <v>0</v>
      </c>
      <c r="O31" s="28">
        <f t="shared" si="4"/>
        <v>0</v>
      </c>
      <c r="P31" s="28">
        <f t="shared" si="4"/>
        <v>0</v>
      </c>
      <c r="Q31" s="28">
        <f t="shared" si="4"/>
        <v>0</v>
      </c>
      <c r="R31" s="28">
        <f t="shared" si="4"/>
        <v>0</v>
      </c>
      <c r="S31" s="28">
        <f t="shared" si="4"/>
        <v>0</v>
      </c>
      <c r="T31" s="28">
        <f t="shared" si="4"/>
        <v>0</v>
      </c>
      <c r="U31" s="28">
        <f t="shared" si="4"/>
        <v>0</v>
      </c>
      <c r="V31" s="28">
        <f t="shared" si="4"/>
        <v>0</v>
      </c>
      <c r="W31" s="28">
        <f t="shared" si="4"/>
        <v>0</v>
      </c>
      <c r="X31" s="28"/>
      <c r="Y31" s="28"/>
    </row>
    <row r="33" spans="2:26" x14ac:dyDescent="0.25">
      <c r="B33" s="8" t="s">
        <v>30</v>
      </c>
    </row>
    <row r="34" spans="2:26" ht="28.15" customHeight="1" x14ac:dyDescent="0.25">
      <c r="H34" s="10" t="s">
        <v>31</v>
      </c>
      <c r="I34" s="31" t="s">
        <v>32</v>
      </c>
      <c r="J34" s="31" t="s">
        <v>33</v>
      </c>
      <c r="K34" s="31" t="s">
        <v>34</v>
      </c>
      <c r="L34" s="31" t="s">
        <v>35</v>
      </c>
      <c r="M34" s="31" t="s">
        <v>36</v>
      </c>
      <c r="N34" s="31" t="s">
        <v>110</v>
      </c>
      <c r="O34" s="31"/>
      <c r="P34" s="31"/>
      <c r="Q34" s="31"/>
      <c r="R34" s="31"/>
      <c r="S34" s="31"/>
      <c r="T34" s="31"/>
      <c r="U34" s="31"/>
      <c r="V34" s="31"/>
      <c r="W34" s="31"/>
      <c r="X34" s="14"/>
    </row>
    <row r="35" spans="2:26" ht="26.25" x14ac:dyDescent="0.25">
      <c r="D35" s="10" t="s">
        <v>14</v>
      </c>
      <c r="E35" s="17" t="s">
        <v>15</v>
      </c>
      <c r="F35" s="17" t="s">
        <v>16</v>
      </c>
      <c r="G35" s="18" t="s">
        <v>17</v>
      </c>
      <c r="H35" s="19" t="s">
        <v>37</v>
      </c>
      <c r="I35" s="32">
        <v>120</v>
      </c>
      <c r="J35" s="32">
        <v>110</v>
      </c>
      <c r="K35" s="32">
        <v>12</v>
      </c>
      <c r="L35" s="32">
        <v>200</v>
      </c>
      <c r="M35" s="32">
        <v>165</v>
      </c>
      <c r="N35" s="32"/>
      <c r="O35" s="32"/>
      <c r="P35" s="32"/>
      <c r="Q35" s="32"/>
      <c r="R35" s="32"/>
      <c r="S35" s="32"/>
      <c r="T35" s="32"/>
      <c r="U35" s="32"/>
      <c r="V35" s="32"/>
      <c r="W35" s="32"/>
    </row>
    <row r="36" spans="2:26" x14ac:dyDescent="0.25">
      <c r="C36" s="1">
        <v>1</v>
      </c>
      <c r="D36" s="33" t="str">
        <f>D13</f>
        <v>NEPA Document</v>
      </c>
      <c r="E36" s="22">
        <f t="shared" ref="E36:E53" si="5">SUMPRODUCT($I$35:$W$35,$I36:$W36)</f>
        <v>24000</v>
      </c>
      <c r="F36" s="23">
        <v>10000</v>
      </c>
      <c r="G36" s="24">
        <f>E36-F36</f>
        <v>14000</v>
      </c>
      <c r="H36" s="25"/>
      <c r="I36" s="26"/>
      <c r="J36" s="26"/>
      <c r="K36" s="26"/>
      <c r="L36" s="26">
        <v>120</v>
      </c>
      <c r="M36" s="26"/>
      <c r="N36" s="26"/>
      <c r="O36" s="26"/>
      <c r="P36" s="26"/>
      <c r="Q36" s="26"/>
      <c r="R36" s="26"/>
      <c r="S36" s="26"/>
      <c r="T36" s="26"/>
      <c r="U36" s="26"/>
      <c r="V36" s="26"/>
      <c r="W36" s="26"/>
      <c r="X36" s="27"/>
      <c r="Y36" s="27"/>
      <c r="Z36" s="34"/>
    </row>
    <row r="37" spans="2:26" x14ac:dyDescent="0.25">
      <c r="C37" s="1">
        <v>2</v>
      </c>
      <c r="D37" s="33" t="s">
        <v>106</v>
      </c>
      <c r="E37" s="112">
        <v>2400</v>
      </c>
      <c r="F37" s="23">
        <v>0</v>
      </c>
      <c r="G37" s="113">
        <v>2400</v>
      </c>
      <c r="H37" s="25"/>
      <c r="I37" s="26"/>
      <c r="J37" s="26"/>
      <c r="K37" s="26"/>
      <c r="L37" s="26"/>
      <c r="M37" s="26"/>
      <c r="N37" s="26">
        <v>2400</v>
      </c>
      <c r="O37" s="26"/>
      <c r="P37" s="26"/>
      <c r="Q37" s="26"/>
      <c r="R37" s="26"/>
      <c r="S37" s="26"/>
      <c r="T37" s="26"/>
      <c r="U37" s="26"/>
      <c r="V37" s="26"/>
      <c r="W37" s="26"/>
      <c r="X37" s="27"/>
      <c r="Y37" s="27"/>
      <c r="Z37" s="34"/>
    </row>
    <row r="38" spans="2:26" x14ac:dyDescent="0.25">
      <c r="C38" s="1">
        <v>3</v>
      </c>
      <c r="D38" s="33" t="str">
        <f t="shared" ref="D38:D53" si="6">D15</f>
        <v>CEQA Document</v>
      </c>
      <c r="E38" s="22">
        <f t="shared" si="5"/>
        <v>16000</v>
      </c>
      <c r="F38" s="23">
        <v>8000</v>
      </c>
      <c r="G38" s="24">
        <f t="shared" ref="G38:G53" si="7">E38-F38</f>
        <v>8000</v>
      </c>
      <c r="H38" s="25"/>
      <c r="I38" s="26"/>
      <c r="J38" s="26"/>
      <c r="K38" s="26"/>
      <c r="L38" s="26">
        <v>80</v>
      </c>
      <c r="M38" s="26"/>
      <c r="N38" s="26"/>
      <c r="O38" s="26"/>
      <c r="P38" s="26"/>
      <c r="Q38" s="26"/>
      <c r="R38" s="26"/>
      <c r="S38" s="26"/>
      <c r="T38" s="26"/>
      <c r="U38" s="26"/>
      <c r="V38" s="26"/>
      <c r="W38" s="26"/>
      <c r="X38" s="27"/>
      <c r="Y38" s="27"/>
    </row>
    <row r="39" spans="2:26" x14ac:dyDescent="0.25">
      <c r="C39" s="1">
        <v>4</v>
      </c>
      <c r="D39" s="33" t="str">
        <f t="shared" si="6"/>
        <v>Permitting (404, 401, 1600, ESA, FEMA. Local)</v>
      </c>
      <c r="E39" s="22">
        <f t="shared" si="5"/>
        <v>3600</v>
      </c>
      <c r="F39" s="23">
        <v>0</v>
      </c>
      <c r="G39" s="24">
        <f t="shared" si="7"/>
        <v>3600</v>
      </c>
      <c r="H39" s="25"/>
      <c r="I39" s="26"/>
      <c r="J39" s="26"/>
      <c r="K39" s="26"/>
      <c r="L39" s="26">
        <v>18</v>
      </c>
      <c r="M39" s="26"/>
      <c r="N39" s="26"/>
      <c r="O39" s="26"/>
      <c r="P39" s="26"/>
      <c r="Q39" s="26"/>
      <c r="R39" s="26"/>
      <c r="S39" s="26"/>
      <c r="T39" s="26"/>
      <c r="U39" s="26"/>
      <c r="V39" s="26"/>
      <c r="W39" s="26"/>
      <c r="X39" s="27"/>
      <c r="Y39" s="27"/>
    </row>
    <row r="40" spans="2:26" x14ac:dyDescent="0.25">
      <c r="C40" s="1">
        <v>5</v>
      </c>
      <c r="D40" s="33" t="str">
        <f t="shared" si="6"/>
        <v>Design</v>
      </c>
      <c r="E40" s="22">
        <f t="shared" si="5"/>
        <v>13200</v>
      </c>
      <c r="F40" s="23">
        <v>0</v>
      </c>
      <c r="G40" s="24">
        <f t="shared" si="7"/>
        <v>13200</v>
      </c>
      <c r="H40" s="25"/>
      <c r="I40" s="26"/>
      <c r="J40" s="26"/>
      <c r="K40" s="26"/>
      <c r="L40" s="26"/>
      <c r="M40" s="26">
        <v>80</v>
      </c>
      <c r="N40" s="26"/>
      <c r="O40" s="26"/>
      <c r="P40" s="26"/>
      <c r="Q40" s="26"/>
      <c r="R40" s="26"/>
      <c r="S40" s="26"/>
      <c r="T40" s="26"/>
      <c r="U40" s="26"/>
      <c r="V40" s="26"/>
      <c r="W40" s="26"/>
      <c r="X40" s="27"/>
      <c r="Y40" s="27"/>
    </row>
    <row r="41" spans="2:26" x14ac:dyDescent="0.25">
      <c r="C41" s="1">
        <v>6</v>
      </c>
      <c r="D41" s="33" t="str">
        <f t="shared" si="6"/>
        <v>Engineering</v>
      </c>
      <c r="E41" s="22">
        <f t="shared" si="5"/>
        <v>33000</v>
      </c>
      <c r="F41" s="23">
        <v>12000</v>
      </c>
      <c r="G41" s="24">
        <f t="shared" si="7"/>
        <v>21000</v>
      </c>
      <c r="H41" s="25"/>
      <c r="I41" s="26"/>
      <c r="J41" s="26"/>
      <c r="K41" s="26"/>
      <c r="L41" s="26"/>
      <c r="M41" s="26">
        <v>200</v>
      </c>
      <c r="N41" s="26"/>
      <c r="O41" s="26"/>
      <c r="P41" s="26"/>
      <c r="Q41" s="26"/>
      <c r="R41" s="26"/>
      <c r="S41" s="26"/>
      <c r="T41" s="26"/>
      <c r="U41" s="26"/>
      <c r="V41" s="26"/>
      <c r="W41" s="26"/>
      <c r="X41" s="27"/>
      <c r="Y41" s="27"/>
    </row>
    <row r="42" spans="2:26" x14ac:dyDescent="0.25">
      <c r="C42" s="1">
        <v>7</v>
      </c>
      <c r="D42" s="33" t="str">
        <f t="shared" si="6"/>
        <v>Stakeholder Outreach</v>
      </c>
      <c r="E42" s="22">
        <f t="shared" si="5"/>
        <v>2640</v>
      </c>
      <c r="F42" s="23">
        <v>0</v>
      </c>
      <c r="G42" s="24">
        <f t="shared" si="7"/>
        <v>2640</v>
      </c>
      <c r="H42" s="25"/>
      <c r="I42" s="26"/>
      <c r="J42" s="26"/>
      <c r="K42" s="26"/>
      <c r="L42" s="26"/>
      <c r="M42" s="26">
        <v>16</v>
      </c>
      <c r="N42" s="26"/>
      <c r="O42" s="26"/>
      <c r="P42" s="26"/>
      <c r="Q42" s="26"/>
      <c r="R42" s="26"/>
      <c r="S42" s="26"/>
      <c r="T42" s="26"/>
      <c r="U42" s="26"/>
      <c r="V42" s="26"/>
      <c r="W42" s="26"/>
      <c r="X42" s="27"/>
      <c r="Y42" s="27"/>
    </row>
    <row r="43" spans="2:26" x14ac:dyDescent="0.25">
      <c r="C43" s="1">
        <v>8</v>
      </c>
      <c r="D43" s="33" t="str">
        <f t="shared" si="6"/>
        <v>Construction</v>
      </c>
      <c r="E43" s="22">
        <f t="shared" si="5"/>
        <v>3960</v>
      </c>
      <c r="F43" s="23">
        <v>0</v>
      </c>
      <c r="G43" s="24">
        <f t="shared" si="7"/>
        <v>3960</v>
      </c>
      <c r="H43" s="25"/>
      <c r="I43" s="26">
        <v>12</v>
      </c>
      <c r="J43" s="26">
        <v>12</v>
      </c>
      <c r="K43" s="26">
        <v>100</v>
      </c>
      <c r="L43" s="26"/>
      <c r="M43" s="26"/>
      <c r="N43" s="26"/>
      <c r="O43" s="26"/>
      <c r="P43" s="26"/>
      <c r="Q43" s="26"/>
      <c r="R43" s="26"/>
      <c r="S43" s="26"/>
      <c r="T43" s="26"/>
      <c r="U43" s="26"/>
      <c r="V43" s="26"/>
      <c r="W43" s="26"/>
      <c r="X43" s="27"/>
      <c r="Y43" s="27"/>
    </row>
    <row r="44" spans="2:26" x14ac:dyDescent="0.25">
      <c r="C44" s="1">
        <v>9</v>
      </c>
      <c r="D44" s="33" t="str">
        <f t="shared" si="6"/>
        <v>Implementation</v>
      </c>
      <c r="E44" s="22">
        <f t="shared" si="5"/>
        <v>7920</v>
      </c>
      <c r="F44" s="23">
        <v>0</v>
      </c>
      <c r="G44" s="24">
        <f t="shared" si="7"/>
        <v>7920</v>
      </c>
      <c r="H44" s="25"/>
      <c r="I44" s="26"/>
      <c r="J44" s="26"/>
      <c r="K44" s="26"/>
      <c r="L44" s="26"/>
      <c r="M44" s="26">
        <v>48</v>
      </c>
      <c r="N44" s="26"/>
      <c r="O44" s="26"/>
      <c r="P44" s="26"/>
      <c r="Q44" s="26"/>
      <c r="R44" s="26"/>
      <c r="S44" s="26"/>
      <c r="T44" s="26"/>
      <c r="U44" s="26"/>
      <c r="V44" s="26"/>
      <c r="W44" s="26"/>
      <c r="X44" s="27"/>
      <c r="Y44" s="27"/>
    </row>
    <row r="45" spans="2:26" x14ac:dyDescent="0.25">
      <c r="C45" s="1">
        <v>10</v>
      </c>
      <c r="D45" s="33" t="str">
        <f t="shared" si="6"/>
        <v>Monitoring/Evaluation</v>
      </c>
      <c r="E45" s="22">
        <f t="shared" si="5"/>
        <v>0</v>
      </c>
      <c r="F45" s="23">
        <v>0</v>
      </c>
      <c r="G45" s="24">
        <f t="shared" si="7"/>
        <v>0</v>
      </c>
      <c r="H45" s="25"/>
      <c r="I45" s="26"/>
      <c r="J45" s="26"/>
      <c r="K45" s="26"/>
      <c r="L45" s="26"/>
      <c r="M45" s="26"/>
      <c r="N45" s="26"/>
      <c r="O45" s="26"/>
      <c r="P45" s="26"/>
      <c r="Q45" s="26"/>
      <c r="R45" s="26"/>
      <c r="S45" s="26"/>
      <c r="T45" s="26"/>
      <c r="U45" s="26"/>
      <c r="V45" s="26"/>
      <c r="W45" s="26"/>
      <c r="X45" s="27"/>
      <c r="Y45" s="27"/>
    </row>
    <row r="46" spans="2:26" x14ac:dyDescent="0.25">
      <c r="C46" s="1">
        <v>11</v>
      </c>
      <c r="D46" s="33" t="str">
        <f t="shared" si="6"/>
        <v>Reporting</v>
      </c>
      <c r="E46" s="22">
        <f t="shared" si="5"/>
        <v>0</v>
      </c>
      <c r="F46" s="23">
        <v>0</v>
      </c>
      <c r="G46" s="24">
        <f t="shared" si="7"/>
        <v>0</v>
      </c>
      <c r="H46" s="25"/>
      <c r="I46" s="26"/>
      <c r="J46" s="26"/>
      <c r="K46" s="26"/>
      <c r="L46" s="26"/>
      <c r="M46" s="26"/>
      <c r="N46" s="26"/>
      <c r="O46" s="26"/>
      <c r="P46" s="26"/>
      <c r="Q46" s="26"/>
      <c r="R46" s="26"/>
      <c r="S46" s="26"/>
      <c r="T46" s="26"/>
      <c r="U46" s="26"/>
      <c r="V46" s="26"/>
      <c r="W46" s="26"/>
      <c r="X46" s="27"/>
      <c r="Y46" s="27"/>
    </row>
    <row r="47" spans="2:26" x14ac:dyDescent="0.25">
      <c r="C47" s="1">
        <v>12</v>
      </c>
      <c r="D47" s="33" t="str">
        <f t="shared" si="6"/>
        <v>Project Management/Administration</v>
      </c>
      <c r="E47" s="22">
        <f t="shared" si="5"/>
        <v>0</v>
      </c>
      <c r="F47" s="23">
        <v>0</v>
      </c>
      <c r="G47" s="24">
        <f t="shared" si="7"/>
        <v>0</v>
      </c>
      <c r="H47" s="25"/>
      <c r="I47" s="26"/>
      <c r="J47" s="26"/>
      <c r="K47" s="26"/>
      <c r="L47" s="26"/>
      <c r="M47" s="26"/>
      <c r="N47" s="26"/>
      <c r="O47" s="26"/>
      <c r="P47" s="26"/>
      <c r="Q47" s="26"/>
      <c r="R47" s="26"/>
      <c r="S47" s="26"/>
      <c r="T47" s="26"/>
      <c r="U47" s="26"/>
      <c r="V47" s="26"/>
      <c r="W47" s="26"/>
      <c r="X47" s="27"/>
      <c r="Y47" s="27"/>
    </row>
    <row r="48" spans="2:26" x14ac:dyDescent="0.25">
      <c r="C48" s="1">
        <v>13</v>
      </c>
      <c r="D48" s="33" t="str">
        <f t="shared" si="6"/>
        <v>Blank</v>
      </c>
      <c r="E48" s="22">
        <f t="shared" si="5"/>
        <v>0</v>
      </c>
      <c r="F48" s="23">
        <v>0</v>
      </c>
      <c r="G48" s="24">
        <f t="shared" si="7"/>
        <v>0</v>
      </c>
      <c r="H48" s="25"/>
      <c r="I48" s="26"/>
      <c r="J48" s="26"/>
      <c r="K48" s="26"/>
      <c r="L48" s="26"/>
      <c r="M48" s="26"/>
      <c r="N48" s="26"/>
      <c r="O48" s="26"/>
      <c r="P48" s="26"/>
      <c r="Q48" s="26"/>
      <c r="R48" s="26"/>
      <c r="S48" s="26"/>
      <c r="T48" s="26"/>
      <c r="U48" s="26"/>
      <c r="V48" s="26"/>
      <c r="W48" s="26"/>
      <c r="X48" s="27"/>
      <c r="Y48" s="27"/>
    </row>
    <row r="49" spans="2:25" x14ac:dyDescent="0.25">
      <c r="C49" s="1">
        <v>14</v>
      </c>
      <c r="D49" s="33" t="str">
        <f t="shared" si="6"/>
        <v>Blank</v>
      </c>
      <c r="E49" s="22">
        <f t="shared" si="5"/>
        <v>0</v>
      </c>
      <c r="F49" s="23">
        <v>0</v>
      </c>
      <c r="G49" s="24">
        <f t="shared" si="7"/>
        <v>0</v>
      </c>
      <c r="H49" s="25"/>
      <c r="I49" s="26"/>
      <c r="J49" s="26"/>
      <c r="K49" s="26"/>
      <c r="L49" s="26"/>
      <c r="M49" s="26"/>
      <c r="N49" s="26"/>
      <c r="O49" s="26"/>
      <c r="P49" s="26"/>
      <c r="Q49" s="26"/>
      <c r="R49" s="26"/>
      <c r="S49" s="26"/>
      <c r="T49" s="26"/>
      <c r="U49" s="26"/>
      <c r="V49" s="26"/>
      <c r="W49" s="26"/>
      <c r="X49" s="27"/>
      <c r="Y49" s="27"/>
    </row>
    <row r="50" spans="2:25" x14ac:dyDescent="0.25">
      <c r="C50" s="1">
        <v>15</v>
      </c>
      <c r="D50" s="33" t="str">
        <f t="shared" si="6"/>
        <v>Blank</v>
      </c>
      <c r="E50" s="22">
        <f t="shared" si="5"/>
        <v>0</v>
      </c>
      <c r="F50" s="23">
        <v>0</v>
      </c>
      <c r="G50" s="24">
        <f t="shared" si="7"/>
        <v>0</v>
      </c>
      <c r="H50" s="25"/>
      <c r="I50" s="26"/>
      <c r="J50" s="26"/>
      <c r="K50" s="26"/>
      <c r="L50" s="26"/>
      <c r="M50" s="26"/>
      <c r="N50" s="26"/>
      <c r="O50" s="26"/>
      <c r="P50" s="26"/>
      <c r="Q50" s="26"/>
      <c r="R50" s="26"/>
      <c r="S50" s="26"/>
      <c r="T50" s="26"/>
      <c r="U50" s="26"/>
      <c r="V50" s="26"/>
      <c r="W50" s="26"/>
      <c r="X50" s="27"/>
      <c r="Y50" s="27"/>
    </row>
    <row r="51" spans="2:25" x14ac:dyDescent="0.25">
      <c r="C51" s="1">
        <v>16</v>
      </c>
      <c r="D51" s="33" t="str">
        <f t="shared" si="6"/>
        <v>Blank</v>
      </c>
      <c r="E51" s="22">
        <f t="shared" si="5"/>
        <v>0</v>
      </c>
      <c r="F51" s="23">
        <v>0</v>
      </c>
      <c r="G51" s="24">
        <f t="shared" si="7"/>
        <v>0</v>
      </c>
      <c r="H51" s="25"/>
      <c r="I51" s="26"/>
      <c r="J51" s="26"/>
      <c r="K51" s="26"/>
      <c r="L51" s="26"/>
      <c r="M51" s="26"/>
      <c r="N51" s="26"/>
      <c r="O51" s="26"/>
      <c r="P51" s="26"/>
      <c r="Q51" s="26"/>
      <c r="R51" s="26"/>
      <c r="S51" s="26"/>
      <c r="T51" s="26"/>
      <c r="U51" s="26"/>
      <c r="V51" s="26"/>
      <c r="W51" s="26"/>
      <c r="X51" s="27"/>
      <c r="Y51" s="27"/>
    </row>
    <row r="52" spans="2:25" x14ac:dyDescent="0.25">
      <c r="C52" s="1">
        <v>17</v>
      </c>
      <c r="D52" s="33" t="str">
        <f t="shared" si="6"/>
        <v>Blank</v>
      </c>
      <c r="E52" s="22">
        <f t="shared" si="5"/>
        <v>0</v>
      </c>
      <c r="F52" s="23">
        <v>0</v>
      </c>
      <c r="G52" s="24">
        <f t="shared" si="7"/>
        <v>0</v>
      </c>
      <c r="H52" s="25"/>
      <c r="I52" s="26"/>
      <c r="J52" s="26"/>
      <c r="K52" s="26"/>
      <c r="L52" s="26"/>
      <c r="M52" s="26"/>
      <c r="N52" s="26"/>
      <c r="O52" s="26"/>
      <c r="P52" s="26"/>
      <c r="Q52" s="26"/>
      <c r="R52" s="26"/>
      <c r="S52" s="26"/>
      <c r="T52" s="26"/>
      <c r="U52" s="26"/>
      <c r="V52" s="26"/>
      <c r="W52" s="26"/>
      <c r="X52" s="27"/>
      <c r="Y52" s="27"/>
    </row>
    <row r="53" spans="2:25" x14ac:dyDescent="0.25">
      <c r="C53" s="1">
        <v>18</v>
      </c>
      <c r="D53" s="33" t="str">
        <f t="shared" si="6"/>
        <v>Blank</v>
      </c>
      <c r="E53" s="22">
        <f t="shared" si="5"/>
        <v>0</v>
      </c>
      <c r="F53" s="23">
        <v>0</v>
      </c>
      <c r="G53" s="24">
        <f t="shared" si="7"/>
        <v>0</v>
      </c>
      <c r="H53" s="25"/>
      <c r="I53" s="26"/>
      <c r="J53" s="26"/>
      <c r="K53" s="26"/>
      <c r="L53" s="26"/>
      <c r="M53" s="26"/>
      <c r="N53" s="26"/>
      <c r="O53" s="26"/>
      <c r="P53" s="26"/>
      <c r="Q53" s="26"/>
      <c r="R53" s="26"/>
      <c r="S53" s="26"/>
      <c r="T53" s="26"/>
      <c r="U53" s="26"/>
      <c r="V53" s="26"/>
      <c r="W53" s="26"/>
      <c r="X53" s="27"/>
      <c r="Y53" s="27"/>
    </row>
    <row r="54" spans="2:25" x14ac:dyDescent="0.25">
      <c r="D54" s="28" t="s">
        <v>15</v>
      </c>
      <c r="E54" s="29">
        <f t="shared" ref="E54:G54" si="8">SUM(E36:E53)</f>
        <v>106720</v>
      </c>
      <c r="F54" s="29">
        <f t="shared" si="8"/>
        <v>30000</v>
      </c>
      <c r="G54" s="29">
        <f t="shared" si="8"/>
        <v>76720</v>
      </c>
      <c r="H54" s="30"/>
      <c r="I54" s="35">
        <f>SUM(I36:I53)</f>
        <v>12</v>
      </c>
      <c r="J54" s="35">
        <f t="shared" ref="J54:W54" si="9">SUM(J36:J53)</f>
        <v>12</v>
      </c>
      <c r="K54" s="35">
        <f t="shared" si="9"/>
        <v>100</v>
      </c>
      <c r="L54" s="35">
        <f t="shared" si="9"/>
        <v>218</v>
      </c>
      <c r="M54" s="35">
        <f t="shared" si="9"/>
        <v>344</v>
      </c>
      <c r="N54" s="35">
        <f t="shared" si="9"/>
        <v>2400</v>
      </c>
      <c r="O54" s="35">
        <f t="shared" si="9"/>
        <v>0</v>
      </c>
      <c r="P54" s="35">
        <f t="shared" si="9"/>
        <v>0</v>
      </c>
      <c r="Q54" s="35">
        <f t="shared" si="9"/>
        <v>0</v>
      </c>
      <c r="R54" s="35">
        <f t="shared" si="9"/>
        <v>0</v>
      </c>
      <c r="S54" s="35">
        <f t="shared" si="9"/>
        <v>0</v>
      </c>
      <c r="T54" s="35">
        <f t="shared" si="9"/>
        <v>0</v>
      </c>
      <c r="U54" s="35">
        <f t="shared" si="9"/>
        <v>0</v>
      </c>
      <c r="V54" s="35">
        <f t="shared" si="9"/>
        <v>0</v>
      </c>
      <c r="W54" s="35">
        <f t="shared" si="9"/>
        <v>0</v>
      </c>
      <c r="X54" s="27"/>
      <c r="Y54" s="27"/>
    </row>
    <row r="56" spans="2:25" x14ac:dyDescent="0.25">
      <c r="B56" s="8" t="s">
        <v>38</v>
      </c>
    </row>
    <row r="58" spans="2:25" x14ac:dyDescent="0.25">
      <c r="H58" s="10" t="s">
        <v>39</v>
      </c>
      <c r="I58" s="36" t="s">
        <v>40</v>
      </c>
      <c r="J58" s="37" t="s">
        <v>41</v>
      </c>
      <c r="K58" s="37" t="s">
        <v>42</v>
      </c>
      <c r="L58" s="37" t="s">
        <v>43</v>
      </c>
      <c r="M58" s="37" t="s">
        <v>44</v>
      </c>
      <c r="N58" s="37"/>
      <c r="O58" s="37"/>
      <c r="P58" s="37"/>
      <c r="Q58" s="37"/>
      <c r="R58" s="37"/>
      <c r="S58" s="37"/>
      <c r="T58" s="37"/>
      <c r="U58" s="37"/>
      <c r="V58" s="37"/>
      <c r="W58" s="37"/>
    </row>
    <row r="59" spans="2:25" x14ac:dyDescent="0.25">
      <c r="H59" s="10" t="s">
        <v>45</v>
      </c>
      <c r="I59" s="36" t="s">
        <v>46</v>
      </c>
      <c r="J59" s="38" t="s">
        <v>46</v>
      </c>
      <c r="K59" s="38" t="s">
        <v>46</v>
      </c>
      <c r="L59" s="38" t="s">
        <v>46</v>
      </c>
      <c r="M59" s="38" t="s">
        <v>47</v>
      </c>
      <c r="N59" s="38"/>
      <c r="O59" s="38"/>
      <c r="P59" s="38"/>
      <c r="Q59" s="38"/>
      <c r="R59" s="38"/>
      <c r="S59" s="38"/>
      <c r="T59" s="38"/>
      <c r="U59" s="38"/>
      <c r="V59" s="38"/>
      <c r="W59" s="38"/>
    </row>
    <row r="60" spans="2:25" ht="26.25" x14ac:dyDescent="0.25">
      <c r="D60" s="10" t="s">
        <v>14</v>
      </c>
      <c r="E60" s="17" t="s">
        <v>15</v>
      </c>
      <c r="F60" s="17" t="s">
        <v>16</v>
      </c>
      <c r="G60" s="18" t="s">
        <v>17</v>
      </c>
      <c r="H60" s="19" t="s">
        <v>37</v>
      </c>
      <c r="I60" s="39">
        <v>0.57999999999999996</v>
      </c>
      <c r="J60" s="32">
        <v>6</v>
      </c>
      <c r="K60" s="32">
        <v>200</v>
      </c>
      <c r="L60" s="32">
        <v>250</v>
      </c>
      <c r="M60" s="32">
        <v>187</v>
      </c>
      <c r="N60" s="32"/>
      <c r="O60" s="32"/>
      <c r="P60" s="32"/>
      <c r="Q60" s="32"/>
      <c r="R60" s="32"/>
      <c r="S60" s="32"/>
      <c r="T60" s="32"/>
      <c r="U60" s="32"/>
      <c r="V60" s="32"/>
      <c r="W60" s="32"/>
    </row>
    <row r="61" spans="2:25" x14ac:dyDescent="0.25">
      <c r="C61" s="1">
        <v>1</v>
      </c>
      <c r="D61" s="33" t="str">
        <f>D13</f>
        <v>NEPA Document</v>
      </c>
      <c r="E61" s="22">
        <f t="shared" ref="E61:E77" si="10">SUMPRODUCT($I$60:$W$60,$I61:$W61)</f>
        <v>115.99999999999999</v>
      </c>
      <c r="F61" s="23">
        <v>0</v>
      </c>
      <c r="G61" s="24">
        <f>E61-F61</f>
        <v>115.99999999999999</v>
      </c>
      <c r="H61" s="25"/>
      <c r="I61" s="26">
        <v>200</v>
      </c>
      <c r="J61" s="26"/>
      <c r="K61" s="26"/>
      <c r="L61" s="26"/>
      <c r="M61" s="26"/>
      <c r="N61" s="26"/>
      <c r="O61" s="26"/>
      <c r="P61" s="26"/>
      <c r="Q61" s="26"/>
      <c r="R61" s="26"/>
      <c r="S61" s="26"/>
      <c r="T61" s="26"/>
      <c r="U61" s="26"/>
      <c r="V61" s="26"/>
      <c r="W61" s="26"/>
      <c r="X61" s="27"/>
      <c r="Y61" s="27"/>
    </row>
    <row r="62" spans="2:25" x14ac:dyDescent="0.25">
      <c r="C62" s="1">
        <v>2</v>
      </c>
      <c r="D62" s="33" t="str">
        <f t="shared" ref="D62:D77" si="11">D15</f>
        <v>CEQA Document</v>
      </c>
      <c r="E62" s="22">
        <f t="shared" si="10"/>
        <v>0</v>
      </c>
      <c r="F62" s="23">
        <v>0</v>
      </c>
      <c r="G62" s="24">
        <f t="shared" ref="G62:G77" si="12">E62-F62</f>
        <v>0</v>
      </c>
      <c r="H62" s="25"/>
      <c r="I62" s="26"/>
      <c r="J62" s="26"/>
      <c r="K62" s="26"/>
      <c r="L62" s="26"/>
      <c r="M62" s="26"/>
      <c r="N62" s="26"/>
      <c r="O62" s="26"/>
      <c r="P62" s="26"/>
      <c r="Q62" s="26"/>
      <c r="R62" s="26"/>
      <c r="S62" s="26"/>
      <c r="T62" s="26"/>
      <c r="U62" s="26"/>
      <c r="V62" s="26"/>
      <c r="W62" s="26"/>
      <c r="X62" s="27"/>
      <c r="Y62" s="27"/>
    </row>
    <row r="63" spans="2:25" x14ac:dyDescent="0.25">
      <c r="C63" s="1">
        <v>3</v>
      </c>
      <c r="D63" s="33" t="str">
        <f t="shared" si="11"/>
        <v>Permitting (404, 401, 1600, ESA, FEMA. Local)</v>
      </c>
      <c r="E63" s="22">
        <f t="shared" si="10"/>
        <v>0</v>
      </c>
      <c r="F63" s="23">
        <v>0</v>
      </c>
      <c r="G63" s="24">
        <f t="shared" si="12"/>
        <v>0</v>
      </c>
      <c r="H63" s="25"/>
      <c r="I63" s="26"/>
      <c r="J63" s="26"/>
      <c r="K63" s="26"/>
      <c r="L63" s="26"/>
      <c r="M63" s="26"/>
      <c r="N63" s="26"/>
      <c r="O63" s="26"/>
      <c r="P63" s="26"/>
      <c r="Q63" s="26"/>
      <c r="R63" s="26"/>
      <c r="S63" s="26"/>
      <c r="T63" s="26"/>
      <c r="U63" s="26"/>
      <c r="V63" s="26"/>
      <c r="W63" s="26"/>
      <c r="X63" s="27"/>
      <c r="Y63" s="27"/>
    </row>
    <row r="64" spans="2:25" x14ac:dyDescent="0.25">
      <c r="C64" s="1">
        <v>4</v>
      </c>
      <c r="D64" s="33" t="str">
        <f t="shared" si="11"/>
        <v>Design</v>
      </c>
      <c r="E64" s="22">
        <f t="shared" si="10"/>
        <v>149.06</v>
      </c>
      <c r="F64" s="23">
        <v>0</v>
      </c>
      <c r="G64" s="24">
        <f t="shared" si="12"/>
        <v>149.06</v>
      </c>
      <c r="H64" s="25"/>
      <c r="I64" s="26">
        <v>257</v>
      </c>
      <c r="J64" s="26"/>
      <c r="K64" s="26"/>
      <c r="L64" s="26"/>
      <c r="M64" s="26"/>
      <c r="N64" s="26"/>
      <c r="O64" s="26"/>
      <c r="P64" s="26"/>
      <c r="Q64" s="26"/>
      <c r="R64" s="26"/>
      <c r="S64" s="26"/>
      <c r="T64" s="26"/>
      <c r="U64" s="26"/>
      <c r="V64" s="26"/>
      <c r="W64" s="26"/>
      <c r="X64" s="27"/>
      <c r="Y64" s="27"/>
    </row>
    <row r="65" spans="3:28" x14ac:dyDescent="0.25">
      <c r="C65" s="1">
        <v>5</v>
      </c>
      <c r="D65" s="33" t="str">
        <f t="shared" si="11"/>
        <v>Engineering</v>
      </c>
      <c r="E65" s="22">
        <f t="shared" si="10"/>
        <v>0</v>
      </c>
      <c r="F65" s="23">
        <v>0</v>
      </c>
      <c r="G65" s="24">
        <f t="shared" si="12"/>
        <v>0</v>
      </c>
      <c r="H65" s="25"/>
      <c r="I65" s="26"/>
      <c r="J65" s="26"/>
      <c r="K65" s="26"/>
      <c r="L65" s="26"/>
      <c r="M65" s="26"/>
      <c r="N65" s="26"/>
      <c r="O65" s="26"/>
      <c r="P65" s="26"/>
      <c r="Q65" s="26"/>
      <c r="R65" s="26"/>
      <c r="S65" s="26"/>
      <c r="T65" s="26"/>
      <c r="U65" s="26"/>
      <c r="V65" s="26"/>
      <c r="W65" s="26"/>
      <c r="X65" s="27"/>
      <c r="Y65" s="27"/>
    </row>
    <row r="66" spans="3:28" x14ac:dyDescent="0.25">
      <c r="C66" s="1">
        <v>6</v>
      </c>
      <c r="D66" s="33" t="str">
        <f t="shared" si="11"/>
        <v>Stakeholder Outreach</v>
      </c>
      <c r="E66" s="22">
        <f t="shared" si="10"/>
        <v>0</v>
      </c>
      <c r="F66" s="23">
        <v>0</v>
      </c>
      <c r="G66" s="24">
        <f t="shared" si="12"/>
        <v>0</v>
      </c>
      <c r="H66" s="25"/>
      <c r="I66" s="26"/>
      <c r="J66" s="26"/>
      <c r="K66" s="26"/>
      <c r="L66" s="26"/>
      <c r="M66" s="26"/>
      <c r="N66" s="26"/>
      <c r="O66" s="26"/>
      <c r="P66" s="26"/>
      <c r="Q66" s="26"/>
      <c r="R66" s="26"/>
      <c r="S66" s="26"/>
      <c r="T66" s="26"/>
      <c r="U66" s="26"/>
      <c r="V66" s="26"/>
      <c r="W66" s="26"/>
      <c r="X66" s="27"/>
      <c r="Y66" s="27"/>
    </row>
    <row r="67" spans="3:28" x14ac:dyDescent="0.25">
      <c r="C67" s="1">
        <v>7</v>
      </c>
      <c r="D67" s="33" t="str">
        <f t="shared" si="11"/>
        <v>Construction</v>
      </c>
      <c r="E67" s="22">
        <f t="shared" si="10"/>
        <v>33969</v>
      </c>
      <c r="F67" s="23">
        <v>20000</v>
      </c>
      <c r="G67" s="24">
        <f t="shared" si="12"/>
        <v>13969</v>
      </c>
      <c r="H67" s="25"/>
      <c r="I67" s="26">
        <v>800</v>
      </c>
      <c r="J67" s="26">
        <v>200</v>
      </c>
      <c r="K67" s="26">
        <v>67</v>
      </c>
      <c r="L67" s="26">
        <v>27</v>
      </c>
      <c r="M67" s="26">
        <v>65</v>
      </c>
      <c r="N67" s="26"/>
      <c r="O67" s="26"/>
      <c r="P67" s="26"/>
      <c r="Q67" s="26"/>
      <c r="R67" s="26"/>
      <c r="S67" s="26"/>
      <c r="T67" s="26"/>
      <c r="U67" s="26"/>
      <c r="V67" s="26"/>
      <c r="W67" s="26"/>
      <c r="X67" s="27"/>
      <c r="Y67" s="27"/>
    </row>
    <row r="68" spans="3:28" x14ac:dyDescent="0.25">
      <c r="C68" s="1">
        <v>8</v>
      </c>
      <c r="D68" s="33" t="str">
        <f t="shared" si="11"/>
        <v>Implementation</v>
      </c>
      <c r="E68" s="22">
        <f t="shared" si="10"/>
        <v>0</v>
      </c>
      <c r="F68" s="23">
        <v>0</v>
      </c>
      <c r="G68" s="24">
        <f t="shared" si="12"/>
        <v>0</v>
      </c>
      <c r="H68" s="25"/>
      <c r="I68" s="26"/>
      <c r="J68" s="26"/>
      <c r="K68" s="26"/>
      <c r="L68" s="26"/>
      <c r="M68" s="26"/>
      <c r="N68" s="26"/>
      <c r="O68" s="26"/>
      <c r="P68" s="26"/>
      <c r="Q68" s="26"/>
      <c r="R68" s="26"/>
      <c r="S68" s="26"/>
      <c r="T68" s="26"/>
      <c r="U68" s="26"/>
      <c r="V68" s="26"/>
      <c r="W68" s="26"/>
      <c r="X68" s="27"/>
      <c r="Y68" s="27"/>
    </row>
    <row r="69" spans="3:28" x14ac:dyDescent="0.25">
      <c r="C69" s="1">
        <v>9</v>
      </c>
      <c r="D69" s="33" t="str">
        <f t="shared" si="11"/>
        <v>Monitoring/Evaluation</v>
      </c>
      <c r="E69" s="22">
        <f t="shared" si="10"/>
        <v>57.999999999999993</v>
      </c>
      <c r="F69" s="23">
        <v>0</v>
      </c>
      <c r="G69" s="24">
        <f t="shared" si="12"/>
        <v>57.999999999999993</v>
      </c>
      <c r="H69" s="25"/>
      <c r="I69" s="26">
        <v>100</v>
      </c>
      <c r="J69" s="26"/>
      <c r="K69" s="26"/>
      <c r="L69" s="26"/>
      <c r="M69" s="26"/>
      <c r="N69" s="26"/>
      <c r="O69" s="26"/>
      <c r="P69" s="26"/>
      <c r="Q69" s="26"/>
      <c r="R69" s="26"/>
      <c r="S69" s="26"/>
      <c r="T69" s="26"/>
      <c r="U69" s="26"/>
      <c r="V69" s="26"/>
      <c r="W69" s="26"/>
      <c r="X69" s="27"/>
      <c r="Y69" s="27"/>
    </row>
    <row r="70" spans="3:28" x14ac:dyDescent="0.25">
      <c r="C70" s="1">
        <v>10</v>
      </c>
      <c r="D70" s="33" t="str">
        <f t="shared" si="11"/>
        <v>Reporting</v>
      </c>
      <c r="E70" s="22">
        <f t="shared" si="10"/>
        <v>0</v>
      </c>
      <c r="F70" s="23">
        <v>0</v>
      </c>
      <c r="G70" s="24">
        <f t="shared" si="12"/>
        <v>0</v>
      </c>
      <c r="H70" s="25"/>
      <c r="I70" s="26"/>
      <c r="J70" s="26"/>
      <c r="K70" s="26"/>
      <c r="L70" s="26"/>
      <c r="M70" s="26"/>
      <c r="N70" s="26"/>
      <c r="O70" s="26"/>
      <c r="P70" s="26"/>
      <c r="Q70" s="26"/>
      <c r="R70" s="26"/>
      <c r="S70" s="26"/>
      <c r="T70" s="26"/>
      <c r="U70" s="26"/>
      <c r="V70" s="26"/>
      <c r="W70" s="26"/>
      <c r="X70" s="27"/>
      <c r="Y70" s="27"/>
    </row>
    <row r="71" spans="3:28" x14ac:dyDescent="0.25">
      <c r="C71" s="1">
        <v>11</v>
      </c>
      <c r="D71" s="33" t="str">
        <f t="shared" si="11"/>
        <v>Project Management/Administration</v>
      </c>
      <c r="E71" s="22">
        <f t="shared" si="10"/>
        <v>0</v>
      </c>
      <c r="F71" s="23">
        <v>0</v>
      </c>
      <c r="G71" s="24">
        <f t="shared" si="12"/>
        <v>0</v>
      </c>
      <c r="H71" s="25"/>
      <c r="I71" s="26"/>
      <c r="J71" s="26"/>
      <c r="K71" s="26"/>
      <c r="L71" s="26"/>
      <c r="M71" s="26"/>
      <c r="N71" s="26"/>
      <c r="O71" s="26"/>
      <c r="P71" s="26"/>
      <c r="Q71" s="26"/>
      <c r="R71" s="26"/>
      <c r="S71" s="26"/>
      <c r="T71" s="26"/>
      <c r="U71" s="26"/>
      <c r="V71" s="26"/>
      <c r="W71" s="26"/>
      <c r="X71" s="27"/>
      <c r="Y71" s="27"/>
    </row>
    <row r="72" spans="3:28" x14ac:dyDescent="0.25">
      <c r="C72" s="1">
        <v>12</v>
      </c>
      <c r="D72" s="33" t="str">
        <f t="shared" si="11"/>
        <v>Blank</v>
      </c>
      <c r="E72" s="22">
        <f t="shared" si="10"/>
        <v>0</v>
      </c>
      <c r="F72" s="23">
        <v>0</v>
      </c>
      <c r="G72" s="24">
        <f t="shared" si="12"/>
        <v>0</v>
      </c>
      <c r="H72" s="25"/>
      <c r="I72" s="26"/>
      <c r="J72" s="26"/>
      <c r="K72" s="26"/>
      <c r="L72" s="26"/>
      <c r="M72" s="26"/>
      <c r="N72" s="26"/>
      <c r="O72" s="26"/>
      <c r="P72" s="26"/>
      <c r="Q72" s="26"/>
      <c r="R72" s="26"/>
      <c r="S72" s="26"/>
      <c r="T72" s="26"/>
      <c r="U72" s="26"/>
      <c r="V72" s="26"/>
      <c r="W72" s="26"/>
      <c r="X72" s="27"/>
      <c r="Y72" s="27"/>
    </row>
    <row r="73" spans="3:28" x14ac:dyDescent="0.25">
      <c r="C73" s="1">
        <v>13</v>
      </c>
      <c r="D73" s="33" t="str">
        <f t="shared" si="11"/>
        <v>Blank</v>
      </c>
      <c r="E73" s="22">
        <f t="shared" si="10"/>
        <v>0</v>
      </c>
      <c r="F73" s="23">
        <v>0</v>
      </c>
      <c r="G73" s="24">
        <f t="shared" si="12"/>
        <v>0</v>
      </c>
      <c r="H73" s="25"/>
      <c r="I73" s="26"/>
      <c r="J73" s="26"/>
      <c r="K73" s="26"/>
      <c r="L73" s="26"/>
      <c r="M73" s="26"/>
      <c r="N73" s="26"/>
      <c r="O73" s="26"/>
      <c r="P73" s="26"/>
      <c r="Q73" s="26"/>
      <c r="R73" s="26"/>
      <c r="S73" s="26"/>
      <c r="T73" s="26"/>
      <c r="U73" s="26"/>
      <c r="V73" s="26"/>
      <c r="W73" s="26"/>
      <c r="X73" s="27"/>
      <c r="Y73" s="27"/>
    </row>
    <row r="74" spans="3:28" x14ac:dyDescent="0.25">
      <c r="C74" s="1">
        <v>14</v>
      </c>
      <c r="D74" s="33" t="str">
        <f t="shared" si="11"/>
        <v>Blank</v>
      </c>
      <c r="E74" s="22">
        <f t="shared" si="10"/>
        <v>0</v>
      </c>
      <c r="F74" s="23">
        <v>0</v>
      </c>
      <c r="G74" s="24">
        <f t="shared" si="12"/>
        <v>0</v>
      </c>
      <c r="H74" s="25"/>
      <c r="I74" s="26"/>
      <c r="J74" s="26"/>
      <c r="K74" s="26"/>
      <c r="L74" s="26"/>
      <c r="M74" s="26"/>
      <c r="N74" s="26"/>
      <c r="O74" s="26"/>
      <c r="P74" s="26"/>
      <c r="Q74" s="26"/>
      <c r="R74" s="26"/>
      <c r="S74" s="26"/>
      <c r="T74" s="26"/>
      <c r="U74" s="26"/>
      <c r="V74" s="26"/>
      <c r="W74" s="26"/>
      <c r="X74" s="27"/>
      <c r="Y74" s="27"/>
    </row>
    <row r="75" spans="3:28" x14ac:dyDescent="0.25">
      <c r="C75" s="1">
        <v>15</v>
      </c>
      <c r="D75" s="33" t="str">
        <f t="shared" si="11"/>
        <v>Blank</v>
      </c>
      <c r="E75" s="22">
        <f t="shared" si="10"/>
        <v>0</v>
      </c>
      <c r="F75" s="23">
        <v>0</v>
      </c>
      <c r="G75" s="24">
        <f t="shared" si="12"/>
        <v>0</v>
      </c>
      <c r="H75" s="25"/>
      <c r="I75" s="26"/>
      <c r="J75" s="26"/>
      <c r="K75" s="26"/>
      <c r="L75" s="26"/>
      <c r="M75" s="26"/>
      <c r="N75" s="26"/>
      <c r="O75" s="26"/>
      <c r="P75" s="26"/>
      <c r="Q75" s="26"/>
      <c r="R75" s="26"/>
      <c r="S75" s="26"/>
      <c r="T75" s="26"/>
      <c r="U75" s="26"/>
      <c r="V75" s="26"/>
      <c r="W75" s="26"/>
      <c r="X75" s="27"/>
      <c r="Y75" s="27"/>
    </row>
    <row r="76" spans="3:28" x14ac:dyDescent="0.25">
      <c r="C76" s="1">
        <v>16</v>
      </c>
      <c r="D76" s="33" t="str">
        <f t="shared" si="11"/>
        <v>Blank</v>
      </c>
      <c r="E76" s="22">
        <f t="shared" si="10"/>
        <v>0</v>
      </c>
      <c r="F76" s="23">
        <v>0</v>
      </c>
      <c r="G76" s="24">
        <f t="shared" si="12"/>
        <v>0</v>
      </c>
      <c r="H76" s="25"/>
      <c r="I76" s="26"/>
      <c r="J76" s="26"/>
      <c r="K76" s="26"/>
      <c r="L76" s="26"/>
      <c r="M76" s="26"/>
      <c r="N76" s="26"/>
      <c r="O76" s="26"/>
      <c r="P76" s="26"/>
      <c r="Q76" s="26"/>
      <c r="R76" s="26"/>
      <c r="S76" s="26"/>
      <c r="T76" s="26"/>
      <c r="U76" s="26"/>
      <c r="V76" s="26"/>
      <c r="W76" s="26"/>
      <c r="X76" s="27"/>
      <c r="Y76" s="27"/>
    </row>
    <row r="77" spans="3:28" x14ac:dyDescent="0.25">
      <c r="C77" s="1">
        <v>17</v>
      </c>
      <c r="D77" s="33" t="str">
        <f t="shared" si="11"/>
        <v>Blank</v>
      </c>
      <c r="E77" s="22">
        <f t="shared" si="10"/>
        <v>0</v>
      </c>
      <c r="F77" s="23">
        <v>0</v>
      </c>
      <c r="G77" s="24">
        <f t="shared" si="12"/>
        <v>0</v>
      </c>
      <c r="H77" s="25"/>
      <c r="I77" s="26"/>
      <c r="J77" s="26"/>
      <c r="K77" s="26"/>
      <c r="L77" s="26"/>
      <c r="M77" s="26"/>
      <c r="N77" s="26"/>
      <c r="O77" s="26"/>
      <c r="P77" s="26"/>
      <c r="Q77" s="26"/>
      <c r="R77" s="26"/>
      <c r="S77" s="26"/>
      <c r="T77" s="26"/>
      <c r="U77" s="26"/>
      <c r="V77" s="26"/>
      <c r="W77" s="26"/>
      <c r="X77" s="27"/>
      <c r="Y77" s="27"/>
    </row>
    <row r="78" spans="3:28" x14ac:dyDescent="0.25">
      <c r="D78" s="28" t="s">
        <v>15</v>
      </c>
      <c r="E78" s="29">
        <f>SUM(E61:E77)</f>
        <v>34292.06</v>
      </c>
      <c r="F78" s="29">
        <f>SUM(F61:F77)</f>
        <v>20000</v>
      </c>
      <c r="G78" s="29">
        <f>SUM(G61:G77)</f>
        <v>14292.06</v>
      </c>
      <c r="H78" s="30"/>
      <c r="I78" s="35">
        <f>SUM(I61:I77)</f>
        <v>1357</v>
      </c>
      <c r="J78" s="35">
        <f t="shared" ref="J78:U78" si="13">SUM(J61:J77)</f>
        <v>200</v>
      </c>
      <c r="K78" s="35">
        <f t="shared" si="13"/>
        <v>67</v>
      </c>
      <c r="L78" s="35">
        <f t="shared" si="13"/>
        <v>27</v>
      </c>
      <c r="M78" s="35">
        <f t="shared" si="13"/>
        <v>65</v>
      </c>
      <c r="N78" s="35">
        <f t="shared" si="13"/>
        <v>0</v>
      </c>
      <c r="O78" s="35">
        <f t="shared" si="13"/>
        <v>0</v>
      </c>
      <c r="P78" s="35">
        <f t="shared" si="13"/>
        <v>0</v>
      </c>
      <c r="Q78" s="35">
        <f t="shared" si="13"/>
        <v>0</v>
      </c>
      <c r="R78" s="35">
        <f t="shared" si="13"/>
        <v>0</v>
      </c>
      <c r="S78" s="35">
        <f t="shared" si="13"/>
        <v>0</v>
      </c>
      <c r="T78" s="35">
        <f t="shared" si="13"/>
        <v>0</v>
      </c>
      <c r="U78" s="35">
        <f t="shared" si="13"/>
        <v>0</v>
      </c>
      <c r="V78" s="35">
        <f>SUM(V61:V77)</f>
        <v>0</v>
      </c>
      <c r="W78" s="35">
        <f>SUM(W61:W77)</f>
        <v>0</v>
      </c>
      <c r="X78" s="27"/>
      <c r="Y78" s="27"/>
    </row>
    <row r="79" spans="3:28" ht="15.75" thickBot="1" x14ac:dyDescent="0.3">
      <c r="D79" s="14"/>
      <c r="I79" s="8"/>
      <c r="J79" s="8"/>
      <c r="K79" s="8"/>
      <c r="L79" s="8"/>
      <c r="M79" s="8"/>
      <c r="N79" s="8"/>
      <c r="O79" s="8"/>
      <c r="P79" s="8"/>
      <c r="Q79" s="8"/>
      <c r="R79" s="8"/>
      <c r="S79" s="8"/>
      <c r="T79" s="8"/>
      <c r="U79" s="8"/>
      <c r="V79" s="8"/>
      <c r="W79" s="8"/>
      <c r="Z79" s="40"/>
      <c r="AA79" s="40"/>
      <c r="AB79" s="40"/>
    </row>
    <row r="80" spans="3:28" x14ac:dyDescent="0.25">
      <c r="D80" s="41" t="s">
        <v>48</v>
      </c>
      <c r="E80" s="42">
        <f>E78+E54+E31</f>
        <v>150644.56</v>
      </c>
      <c r="F80" s="42">
        <f>F78+F54+F31</f>
        <v>53350</v>
      </c>
      <c r="G80" s="43">
        <f>G78+G54+G31</f>
        <v>97294.56</v>
      </c>
      <c r="I80" s="8"/>
      <c r="J80" s="8"/>
      <c r="K80" s="8"/>
      <c r="L80" s="8"/>
      <c r="M80" s="8"/>
      <c r="N80" s="8"/>
      <c r="O80" s="8"/>
      <c r="P80" s="8"/>
      <c r="Q80" s="8"/>
      <c r="R80" s="8"/>
      <c r="S80" s="8"/>
      <c r="T80" s="8"/>
      <c r="U80" s="8"/>
      <c r="V80" s="8"/>
      <c r="W80" s="8"/>
      <c r="X80" s="8"/>
      <c r="Y80" s="8"/>
    </row>
    <row r="81" spans="2:9" ht="15.75" thickBot="1" x14ac:dyDescent="0.3">
      <c r="D81" s="44" t="s">
        <v>49</v>
      </c>
      <c r="E81" s="45">
        <f>E61+E36+E13</f>
        <v>24716</v>
      </c>
      <c r="F81" s="45">
        <f>F61+F36+F13</f>
        <v>10200</v>
      </c>
      <c r="G81" s="46">
        <f>G61+G36+G13</f>
        <v>14516</v>
      </c>
    </row>
    <row r="83" spans="2:9" x14ac:dyDescent="0.25">
      <c r="B83" s="8" t="s">
        <v>50</v>
      </c>
    </row>
    <row r="84" spans="2:9" ht="26.25" x14ac:dyDescent="0.25">
      <c r="D84" s="10" t="s">
        <v>51</v>
      </c>
      <c r="E84" s="18" t="s">
        <v>52</v>
      </c>
      <c r="F84" s="17" t="s">
        <v>53</v>
      </c>
      <c r="G84" s="17" t="s">
        <v>16</v>
      </c>
      <c r="H84" s="18" t="s">
        <v>17</v>
      </c>
    </row>
    <row r="85" spans="2:9" x14ac:dyDescent="0.25">
      <c r="C85" s="1">
        <v>1</v>
      </c>
      <c r="D85" s="21" t="s">
        <v>54</v>
      </c>
      <c r="E85" s="23">
        <v>45000</v>
      </c>
      <c r="F85" s="47">
        <v>0.1255</v>
      </c>
      <c r="G85" s="23">
        <v>0</v>
      </c>
      <c r="H85" s="48">
        <f>(E85*F85)-G85</f>
        <v>5647.5</v>
      </c>
    </row>
    <row r="86" spans="2:9" x14ac:dyDescent="0.25">
      <c r="C86" s="1">
        <v>2</v>
      </c>
      <c r="D86" s="21" t="s">
        <v>55</v>
      </c>
      <c r="E86" s="23">
        <v>94697</v>
      </c>
      <c r="F86" s="47">
        <v>0.05</v>
      </c>
      <c r="G86" s="23">
        <v>0</v>
      </c>
      <c r="H86" s="48">
        <f t="shared" ref="H86:H89" si="14">(E86*F86)-G86</f>
        <v>4734.8500000000004</v>
      </c>
      <c r="I86" s="49"/>
    </row>
    <row r="87" spans="2:9" x14ac:dyDescent="0.25">
      <c r="C87" s="1">
        <v>3</v>
      </c>
      <c r="D87" s="21" t="s">
        <v>56</v>
      </c>
      <c r="E87" s="23">
        <v>0</v>
      </c>
      <c r="F87" s="47">
        <v>0</v>
      </c>
      <c r="G87" s="23">
        <v>0</v>
      </c>
      <c r="H87" s="48">
        <f t="shared" si="14"/>
        <v>0</v>
      </c>
    </row>
    <row r="88" spans="2:9" x14ac:dyDescent="0.25">
      <c r="C88" s="1">
        <v>4</v>
      </c>
      <c r="D88" s="21" t="s">
        <v>56</v>
      </c>
      <c r="E88" s="23">
        <v>0</v>
      </c>
      <c r="F88" s="47">
        <v>0</v>
      </c>
      <c r="G88" s="23">
        <v>0</v>
      </c>
      <c r="H88" s="48">
        <f t="shared" si="14"/>
        <v>0</v>
      </c>
    </row>
    <row r="89" spans="2:9" x14ac:dyDescent="0.25">
      <c r="C89" s="1">
        <v>5</v>
      </c>
      <c r="D89" s="21" t="s">
        <v>56</v>
      </c>
      <c r="E89" s="23">
        <v>0</v>
      </c>
      <c r="F89" s="47">
        <v>0</v>
      </c>
      <c r="G89" s="23">
        <v>0</v>
      </c>
      <c r="H89" s="48">
        <f t="shared" si="14"/>
        <v>0</v>
      </c>
    </row>
    <row r="90" spans="2:9" x14ac:dyDescent="0.25">
      <c r="D90" s="28" t="s">
        <v>15</v>
      </c>
      <c r="E90" s="50"/>
      <c r="F90" s="50">
        <f>SUM(F85:F89)</f>
        <v>0.17549999999999999</v>
      </c>
      <c r="G90" s="51">
        <f>SUM(G85:G89)</f>
        <v>0</v>
      </c>
      <c r="H90" s="51">
        <f>SUM(H85:H89)</f>
        <v>10382.35</v>
      </c>
    </row>
    <row r="92" spans="2:9" x14ac:dyDescent="0.25">
      <c r="E92" s="15" t="s">
        <v>57</v>
      </c>
      <c r="F92" s="52">
        <f>G81/G80</f>
        <v>0.14919641961482738</v>
      </c>
      <c r="G92" s="53" t="s">
        <v>58</v>
      </c>
    </row>
    <row r="93" spans="2:9" x14ac:dyDescent="0.25">
      <c r="E93" s="15" t="s">
        <v>59</v>
      </c>
      <c r="F93" s="49">
        <f>G90*F92</f>
        <v>0</v>
      </c>
      <c r="G93" s="53" t="s">
        <v>60</v>
      </c>
    </row>
    <row r="96" spans="2:9" x14ac:dyDescent="0.25">
      <c r="B96" s="8" t="s">
        <v>61</v>
      </c>
      <c r="C96" s="8"/>
    </row>
    <row r="97" spans="2:22" x14ac:dyDescent="0.25">
      <c r="B97" s="14"/>
      <c r="D97" s="54"/>
      <c r="E97" s="55" t="s">
        <v>62</v>
      </c>
      <c r="F97" s="34"/>
    </row>
    <row r="98" spans="2:22" ht="31.15" customHeight="1" x14ac:dyDescent="0.25">
      <c r="B98" s="14"/>
      <c r="D98" s="28" t="s">
        <v>63</v>
      </c>
      <c r="E98" s="24">
        <f>G81+(G81*F90)-F93</f>
        <v>17063.558000000001</v>
      </c>
      <c r="F98" s="123" t="s">
        <v>64</v>
      </c>
      <c r="G98" s="124"/>
      <c r="H98" s="124"/>
      <c r="I98" s="124"/>
      <c r="J98" s="124"/>
      <c r="K98" s="124"/>
      <c r="L98" s="9"/>
      <c r="M98" s="9"/>
      <c r="N98" s="9"/>
      <c r="O98" s="9"/>
      <c r="P98" s="9"/>
      <c r="Q98" s="9"/>
      <c r="R98" s="9"/>
      <c r="S98" s="9"/>
      <c r="T98" s="9"/>
      <c r="U98" s="9"/>
      <c r="V98" s="9"/>
    </row>
    <row r="99" spans="2:22" ht="27.6" customHeight="1" x14ac:dyDescent="0.25">
      <c r="B99" s="14"/>
      <c r="D99" s="28" t="s">
        <v>65</v>
      </c>
      <c r="E99" s="24">
        <f>F80+G90</f>
        <v>53350</v>
      </c>
      <c r="F99" s="110"/>
      <c r="G99" s="111"/>
      <c r="H99" s="111"/>
      <c r="I99" s="111"/>
      <c r="J99" s="111"/>
      <c r="K99" s="111"/>
    </row>
    <row r="100" spans="2:22" x14ac:dyDescent="0.25">
      <c r="B100" s="14"/>
      <c r="D100" s="28" t="s">
        <v>17</v>
      </c>
      <c r="E100" s="24">
        <f>G80+H90</f>
        <v>107676.91</v>
      </c>
      <c r="F100" s="34"/>
    </row>
    <row r="101" spans="2:22" x14ac:dyDescent="0.25">
      <c r="B101" s="14"/>
    </row>
    <row r="102" spans="2:22" x14ac:dyDescent="0.25">
      <c r="B102" s="14"/>
      <c r="G102" s="107"/>
    </row>
    <row r="103" spans="2:22" x14ac:dyDescent="0.25">
      <c r="D103" s="36"/>
    </row>
    <row r="104" spans="2:22" x14ac:dyDescent="0.25">
      <c r="D104" s="36"/>
    </row>
    <row r="105" spans="2:22" x14ac:dyDescent="0.25">
      <c r="D105" s="36"/>
    </row>
    <row r="106" spans="2:22" x14ac:dyDescent="0.25">
      <c r="D106" s="36"/>
    </row>
    <row r="107" spans="2:22" x14ac:dyDescent="0.25">
      <c r="D107" s="36"/>
    </row>
  </sheetData>
  <mergeCells count="1">
    <mergeCell ref="F98:K98"/>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Template</vt:lpstr>
      <vt:lpstr>Budget_Example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Morgan</dc:creator>
  <cp:lastModifiedBy>Katherine Morgan</cp:lastModifiedBy>
  <dcterms:created xsi:type="dcterms:W3CDTF">2019-11-07T14:42:46Z</dcterms:created>
  <dcterms:modified xsi:type="dcterms:W3CDTF">2020-02-10T20:35:19Z</dcterms:modified>
</cp:coreProperties>
</file>